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Ventes" sheetId="3" state="visible" r:id="rId3"/>
    <sheet xmlns:r="http://schemas.openxmlformats.org/officeDocument/2006/relationships" name="Contrôles" sheetId="4" state="visible" r:id="rId4"/>
  </sheets>
  <definedNames>
    <definedName name="_xlnm._FilterDatabase" localSheetId="2" hidden="1">'Ventes'!$A$1:$L$111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"/>
    <numFmt numFmtId="165" formatCode="# ##0,00 €"/>
    <numFmt numFmtId="166" formatCode="dd/mm/yyyy"/>
    <numFmt numFmtId="167" formatCode="0,0 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352646"/>
      <sz val="10"/>
    </font>
    <font>
      <name val="Calibri"/>
      <color rgb="00352646"/>
      <sz val="10"/>
    </font>
    <font>
      <name val="Calibri"/>
      <i val="1"/>
      <color rgb="006B6172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8E5E9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73">
    <xf numFmtId="0" fontId="0" fillId="0" borderId="0" pivotButton="0" quotePrefix="0" xfId="0"/>
    <xf numFmtId="0" fontId="5" fillId="2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0" fontId="1" fillId="3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4" fontId="1" fillId="3" borderId="1" applyAlignment="1" pivotButton="0" quotePrefix="0" xfId="0">
      <alignment horizontal="right" vertical="center"/>
    </xf>
    <xf numFmtId="165" fontId="1" fillId="3" borderId="1" applyAlignment="1" pivotButton="0" quotePrefix="0" xfId="0">
      <alignment horizontal="right" vertical="center"/>
    </xf>
    <xf numFmtId="167" fontId="1" fillId="3" borderId="1" applyAlignment="1" pivotButton="0" quotePrefix="0" xfId="0">
      <alignment horizontal="right" vertical="center"/>
    </xf>
    <xf numFmtId="0" fontId="1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7" borderId="1" applyAlignment="1" pivotButton="0" quotePrefix="0" xfId="0">
      <alignment horizontal="right" vertical="center"/>
    </xf>
    <xf numFmtId="165" fontId="2" fillId="7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4" fontId="1" fillId="3" borderId="1" applyAlignment="1" pivotButton="0" quotePrefix="0" xfId="0">
      <alignment horizontal="right" vertical="center"/>
    </xf>
    <xf numFmtId="165" fontId="1" fillId="3" borderId="1" applyAlignment="1" pivotButton="0" quotePrefix="0" xfId="0">
      <alignment horizontal="right" vertical="center"/>
    </xf>
    <xf numFmtId="167" fontId="1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1"/>
      </font>
      <fill>
        <patternFill patternType="solid">
          <fgColor rgb="00397A62"/>
        </patternFill>
      </fill>
    </dxf>
    <dxf>
      <font>
        <name val="Calibri"/>
        <b val="1"/>
        <color rgb="00FFFFFF"/>
        <sz val="11"/>
      </font>
      <fill>
        <patternFill patternType="solid">
          <fgColor rgb="00DF5149"/>
        </patternFill>
      </fill>
    </dxf>
    <dxf>
      <font>
        <name val="Calibri"/>
        <b val="1"/>
        <color rgb="00352646"/>
        <sz val="10"/>
      </font>
      <fill>
        <patternFill patternType="solid">
          <fgColor rgb="00F4A261"/>
        </patternFill>
      </fill>
    </dxf>
    <dxf>
      <font>
        <name val="Calibri"/>
        <color rgb="00352646"/>
        <sz val="10"/>
      </font>
      <fill>
        <patternFill patternType="solid">
          <f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E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4" customWidth="1" min="3" max="3"/>
    <col width="24" customWidth="1" min="4" max="4"/>
    <col width="34" customWidth="1" min="5" max="5"/>
  </cols>
  <sheetData>
    <row r="1" ht="30" customHeight="1">
      <c r="A1" s="1" t="inlineStr">
        <is>
          <t>Synthèse des ventes de billets</t>
        </is>
      </c>
      <c r="B1" s="46" t="n"/>
      <c r="C1" s="46" t="n"/>
      <c r="D1" s="46" t="n"/>
      <c r="E1" s="47" t="n"/>
    </row>
    <row r="2">
      <c r="A2" s="2" t="inlineStr">
        <is>
          <t>Billets nets</t>
        </is>
      </c>
      <c r="B2" s="48">
        <f>SUM('Ventes'!I2:I111)</f>
        <v/>
      </c>
      <c r="D2" s="2" t="inlineStr">
        <is>
          <t>Événement</t>
        </is>
      </c>
      <c r="E2" s="4">
        <f>'Paramètres'!B2</f>
        <v/>
      </c>
    </row>
    <row r="3">
      <c r="A3" s="5" t="inlineStr">
        <is>
          <t>Chiffre d’affaires net</t>
        </is>
      </c>
      <c r="B3" s="49">
        <f>SUM('Ventes'!H2:H111)</f>
        <v/>
      </c>
      <c r="D3" s="5" t="inlineStr">
        <is>
          <t>Date de l’événement</t>
        </is>
      </c>
      <c r="E3" s="50">
        <f>'Paramètres'!B3</f>
        <v/>
      </c>
    </row>
    <row r="4">
      <c r="A4" s="2" t="inlineStr">
        <is>
          <t>Taux d’objectif billets</t>
        </is>
      </c>
      <c r="B4" s="51">
        <f>IFERROR(B2/'Paramètres'!B6,"")</f>
        <v/>
      </c>
      <c r="D4" s="2" t="inlineStr">
        <is>
          <t>Début du suivi</t>
        </is>
      </c>
      <c r="E4" s="50">
        <f>'Paramètres'!B4</f>
        <v/>
      </c>
    </row>
    <row r="5">
      <c r="A5" s="5" t="inlineStr">
        <is>
          <t>Billets restant à vendre</t>
        </is>
      </c>
      <c r="B5" s="48">
        <f>MAX(0,'Paramètres'!B6-B2)</f>
        <v/>
      </c>
      <c r="D5" s="5" t="inlineStr">
        <is>
          <t>Fin du suivi</t>
        </is>
      </c>
      <c r="E5" s="50">
        <f>'Paramètres'!B5</f>
        <v/>
      </c>
    </row>
    <row r="6">
      <c r="A6" s="2" t="inlineStr">
        <is>
          <t>Capacité disponible</t>
        </is>
      </c>
      <c r="B6" s="48">
        <f>'Paramètres'!B7-B2</f>
        <v/>
      </c>
      <c r="D6" s="2" t="inlineStr">
        <is>
          <t>Objectif de billets</t>
        </is>
      </c>
      <c r="E6" s="52">
        <f>'Paramètres'!B6</f>
        <v/>
      </c>
    </row>
    <row r="7">
      <c r="A7" s="5" t="inlineStr">
        <is>
          <t>Prix moyen net</t>
        </is>
      </c>
      <c r="B7" s="49">
        <f>IFERROR(B3/B2,"")</f>
        <v/>
      </c>
      <c r="D7" s="5" t="inlineStr">
        <is>
          <t>Objectif de CA</t>
        </is>
      </c>
      <c r="E7" s="53">
        <f>'Paramètres'!B8</f>
        <v/>
      </c>
    </row>
    <row r="8"/>
    <row r="9"/>
    <row r="10" ht="24" customHeight="1">
      <c r="A10" s="11" t="inlineStr">
        <is>
          <t>Détail par tarif</t>
        </is>
      </c>
      <c r="B10" s="11" t="n"/>
      <c r="C10" s="11" t="n"/>
      <c r="D10" s="11" t="n"/>
    </row>
    <row r="11" ht="28" customHeight="1">
      <c r="A11" s="12" t="inlineStr">
        <is>
          <t>Tarif</t>
        </is>
      </c>
      <c r="B11" s="12" t="inlineStr">
        <is>
          <t>Billets nets</t>
        </is>
      </c>
      <c r="C11" s="12" t="inlineStr">
        <is>
          <t>CA net</t>
        </is>
      </c>
      <c r="D11" s="12" t="inlineStr">
        <is>
          <t>Part de l’objectif</t>
        </is>
      </c>
    </row>
    <row r="12">
      <c r="A12" s="13">
        <f>IF('Paramètres'!D2="","",'Paramètres'!D2)</f>
        <v/>
      </c>
      <c r="B12" s="54">
        <f>IF(A12="","",SUMIFS('Ventes'!$I$2:$I$111,'Ventes'!$D$2:$D$111,A12))</f>
        <v/>
      </c>
      <c r="C12" s="55">
        <f>IF(A12="","",SUMIFS('Ventes'!$H$2:$H$111,'Ventes'!$D$2:$D$111,A12))</f>
        <v/>
      </c>
      <c r="D12" s="56">
        <f>IF(A12="","",IFERROR(B12/'Paramètres'!$B$6,""))</f>
        <v/>
      </c>
    </row>
    <row r="13">
      <c r="A13" s="4">
        <f>IF('Paramètres'!D3="","",'Paramètres'!D3)</f>
        <v/>
      </c>
      <c r="B13" s="57">
        <f>IF(A13="","",SUMIFS('Ventes'!$I$2:$I$111,'Ventes'!$D$2:$D$111,A13))</f>
        <v/>
      </c>
      <c r="C13" s="58">
        <f>IF(A13="","",SUMIFS('Ventes'!$H$2:$H$111,'Ventes'!$D$2:$D$111,A13))</f>
        <v/>
      </c>
      <c r="D13" s="59">
        <f>IF(A13="","",IFERROR(B13/'Paramètres'!$B$6,""))</f>
        <v/>
      </c>
    </row>
    <row r="14">
      <c r="A14" s="13">
        <f>IF('Paramètres'!D4="","",'Paramètres'!D4)</f>
        <v/>
      </c>
      <c r="B14" s="54">
        <f>IF(A14="","",SUMIFS('Ventes'!$I$2:$I$111,'Ventes'!$D$2:$D$111,A14))</f>
        <v/>
      </c>
      <c r="C14" s="55">
        <f>IF(A14="","",SUMIFS('Ventes'!$H$2:$H$111,'Ventes'!$D$2:$D$111,A14))</f>
        <v/>
      </c>
      <c r="D14" s="56">
        <f>IF(A14="","",IFERROR(B14/'Paramètres'!$B$6,""))</f>
        <v/>
      </c>
    </row>
    <row r="15">
      <c r="A15" s="4">
        <f>IF('Paramètres'!D5="","",'Paramètres'!D5)</f>
        <v/>
      </c>
      <c r="B15" s="57">
        <f>IF(A15="","",SUMIFS('Ventes'!$I$2:$I$111,'Ventes'!$D$2:$D$111,A15))</f>
        <v/>
      </c>
      <c r="C15" s="58">
        <f>IF(A15="","",SUMIFS('Ventes'!$H$2:$H$111,'Ventes'!$D$2:$D$111,A15))</f>
        <v/>
      </c>
      <c r="D15" s="59">
        <f>IF(A15="","",IFERROR(B15/'Paramètres'!$B$6,""))</f>
        <v/>
      </c>
    </row>
    <row r="16">
      <c r="A16" s="13">
        <f>IF('Paramètres'!D6="","",'Paramètres'!D6)</f>
        <v/>
      </c>
      <c r="B16" s="54">
        <f>IF(A16="","",SUMIFS('Ventes'!$I$2:$I$111,'Ventes'!$D$2:$D$111,A16))</f>
        <v/>
      </c>
      <c r="C16" s="55">
        <f>IF(A16="","",SUMIFS('Ventes'!$H$2:$H$111,'Ventes'!$D$2:$D$111,A16))</f>
        <v/>
      </c>
      <c r="D16" s="56">
        <f>IF(A16="","",IFERROR(B16/'Paramètres'!$B$6,""))</f>
        <v/>
      </c>
    </row>
    <row r="17">
      <c r="A17" s="4">
        <f>IF('Paramètres'!D7="","",'Paramètres'!D7)</f>
        <v/>
      </c>
      <c r="B17" s="57">
        <f>IF(A17="","",SUMIFS('Ventes'!$I$2:$I$111,'Ventes'!$D$2:$D$111,A17))</f>
        <v/>
      </c>
      <c r="C17" s="58">
        <f>IF(A17="","",SUMIFS('Ventes'!$H$2:$H$111,'Ventes'!$D$2:$D$111,A17))</f>
        <v/>
      </c>
      <c r="D17" s="59">
        <f>IF(A17="","",IFERROR(B17/'Paramètres'!$B$6,""))</f>
        <v/>
      </c>
    </row>
    <row r="18">
      <c r="A18" s="13">
        <f>IF('Paramètres'!D8="","",'Paramètres'!D8)</f>
        <v/>
      </c>
      <c r="B18" s="54">
        <f>IF(A18="","",SUMIFS('Ventes'!$I$2:$I$111,'Ventes'!$D$2:$D$111,A18))</f>
        <v/>
      </c>
      <c r="C18" s="55">
        <f>IF(A18="","",SUMIFS('Ventes'!$H$2:$H$111,'Ventes'!$D$2:$D$111,A18))</f>
        <v/>
      </c>
      <c r="D18" s="56">
        <f>IF(A18="","",IFERROR(B18/'Paramètres'!$B$6,""))</f>
        <v/>
      </c>
    </row>
    <row r="19">
      <c r="A19" s="4">
        <f>IF('Paramètres'!D9="","",'Paramètres'!D9)</f>
        <v/>
      </c>
      <c r="B19" s="57">
        <f>IF(A19="","",SUMIFS('Ventes'!$I$2:$I$111,'Ventes'!$D$2:$D$111,A19))</f>
        <v/>
      </c>
      <c r="C19" s="58">
        <f>IF(A19="","",SUMIFS('Ventes'!$H$2:$H$111,'Ventes'!$D$2:$D$111,A19))</f>
        <v/>
      </c>
      <c r="D19" s="59">
        <f>IF(A19="","",IFERROR(B19/'Paramètres'!$B$6,""))</f>
        <v/>
      </c>
    </row>
    <row r="20">
      <c r="A20" s="13">
        <f>IF('Paramètres'!D10="","",'Paramètres'!D10)</f>
        <v/>
      </c>
      <c r="B20" s="54">
        <f>IF(A20="","",SUMIFS('Ventes'!$I$2:$I$111,'Ventes'!$D$2:$D$111,A20))</f>
        <v/>
      </c>
      <c r="C20" s="55">
        <f>IF(A20="","",SUMIFS('Ventes'!$H$2:$H$111,'Ventes'!$D$2:$D$111,A20))</f>
        <v/>
      </c>
      <c r="D20" s="56">
        <f>IF(A20="","",IFERROR(B20/'Paramètres'!$B$6,""))</f>
        <v/>
      </c>
    </row>
    <row r="21">
      <c r="A21" s="11" t="inlineStr">
        <is>
          <t>Total</t>
        </is>
      </c>
      <c r="B21" s="60">
        <f>SUM(B12:B20)</f>
        <v/>
      </c>
      <c r="C21" s="61">
        <f>SUM(C12:C20)</f>
        <v/>
      </c>
      <c r="D21" s="62">
        <f>IFERROR(B21/'Paramètres'!$B$6,"")</f>
        <v/>
      </c>
    </row>
  </sheetData>
  <mergeCells count="1">
    <mergeCell ref="A1:E1"/>
  </mergeCells>
  <conditionalFormatting sqref="B2">
    <cfRule type="expression" priority="1" dxfId="0">
      <formula>B2&gt;='Paramètres'!$B$6</formula>
    </cfRule>
  </conditionalFormatting>
  <conditionalFormatting sqref="B4">
    <cfRule type="expression" priority="2" dxfId="0">
      <formula>B4&gt;=1</formula>
    </cfRule>
  </conditionalFormatting>
  <conditionalFormatting sqref="B5">
    <cfRule type="expression" priority="3" dxfId="0">
      <formula>B5=0</formula>
    </cfRule>
  </conditionalFormatting>
  <conditionalFormatting sqref="B6">
    <cfRule type="expression" priority="4" dxfId="1">
      <formula>B6&lt;0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I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6" customWidth="1" min="2" max="2"/>
    <col width="3" customWidth="1" min="3" max="3"/>
    <col width="22" customWidth="1" min="4" max="4"/>
    <col width="17" customWidth="1" min="5" max="5"/>
    <col width="3" customWidth="1" min="6" max="6"/>
    <col width="23" customWidth="1" min="7" max="7"/>
    <col width="25" customWidth="1" min="8" max="8"/>
    <col width="19" customWidth="1" min="9" max="9"/>
  </cols>
  <sheetData>
    <row r="1" ht="28" customHeight="1">
      <c r="A1" s="12" t="inlineStr">
        <is>
          <t>Paramètre de pilotage</t>
        </is>
      </c>
      <c r="B1" s="12" t="inlineStr">
        <is>
          <t>Valeur modifiable</t>
        </is>
      </c>
      <c r="D1" s="23" t="inlineStr">
        <is>
          <t>Tarif</t>
        </is>
      </c>
      <c r="E1" s="23" t="inlineStr">
        <is>
          <t>Prix unitaire</t>
        </is>
      </c>
      <c r="G1" s="23" t="inlineStr">
        <is>
          <t>Types de mouvement</t>
        </is>
      </c>
      <c r="H1" s="23" t="inlineStr">
        <is>
          <t>Canaux</t>
        </is>
      </c>
      <c r="I1" s="23" t="inlineStr">
        <is>
          <t>Statuts de saisie</t>
        </is>
      </c>
    </row>
    <row r="2">
      <c r="A2" s="2" t="inlineStr">
        <is>
          <t>Nom de l’événement</t>
        </is>
      </c>
      <c r="B2" s="24" t="inlineStr">
        <is>
          <t>Forum Démo 2027 — fictif</t>
        </is>
      </c>
      <c r="D2" s="24" t="inlineStr">
        <is>
          <t>Standard</t>
        </is>
      </c>
      <c r="E2" s="63" t="n">
        <v>120</v>
      </c>
      <c r="G2" s="24" t="inlineStr">
        <is>
          <t>Vente</t>
        </is>
      </c>
      <c r="H2" s="24" t="inlineStr">
        <is>
          <t>Site web</t>
        </is>
      </c>
      <c r="I2" s="24" t="inlineStr">
        <is>
          <t>Validé</t>
        </is>
      </c>
    </row>
    <row r="3">
      <c r="A3" s="5" t="inlineStr">
        <is>
          <t>Date de l’événement</t>
        </is>
      </c>
      <c r="B3" s="64" t="n">
        <v>46466</v>
      </c>
      <c r="D3" s="24" t="inlineStr">
        <is>
          <t>Réduit</t>
        </is>
      </c>
      <c r="E3" s="63" t="n">
        <v>80</v>
      </c>
      <c r="G3" s="24" t="inlineStr">
        <is>
          <t>Remboursement</t>
        </is>
      </c>
      <c r="H3" s="24" t="inlineStr">
        <is>
          <t>Téléphone</t>
        </is>
      </c>
      <c r="I3" s="24" t="inlineStr">
        <is>
          <t>À vérifier</t>
        </is>
      </c>
    </row>
    <row r="4">
      <c r="A4" s="2" t="inlineStr">
        <is>
          <t>Début du suivi</t>
        </is>
      </c>
      <c r="B4" s="64" t="n">
        <v>46296</v>
      </c>
      <c r="D4" s="24" t="inlineStr">
        <is>
          <t>Lancement</t>
        </is>
      </c>
      <c r="E4" s="63" t="n">
        <v>95</v>
      </c>
      <c r="H4" s="24" t="inlineStr">
        <is>
          <t>Formulaire interne</t>
        </is>
      </c>
    </row>
    <row r="5">
      <c r="A5" s="5" t="inlineStr">
        <is>
          <t>Fin du suivi</t>
        </is>
      </c>
      <c r="B5" s="64" t="n">
        <v>46465</v>
      </c>
      <c r="D5" s="24" t="n"/>
      <c r="E5" s="63" t="n"/>
      <c r="H5" s="24" t="inlineStr">
        <is>
          <t>Partenaire</t>
        </is>
      </c>
    </row>
    <row r="6">
      <c r="A6" s="2" t="inlineStr">
        <is>
          <t>Objectif de billets</t>
        </is>
      </c>
      <c r="B6" s="65" t="n">
        <v>500</v>
      </c>
      <c r="D6" s="24" t="n"/>
      <c r="E6" s="63" t="n"/>
    </row>
    <row r="7">
      <c r="A7" s="5" t="inlineStr">
        <is>
          <t>Capacité de référence</t>
        </is>
      </c>
      <c r="B7" s="65" t="n">
        <v>650</v>
      </c>
      <c r="D7" s="24" t="n"/>
      <c r="E7" s="63" t="n"/>
    </row>
    <row r="8">
      <c r="A8" s="2" t="inlineStr">
        <is>
          <t>Objectif de chiffre d’affaires</t>
        </is>
      </c>
      <c r="B8" s="66" t="n">
        <v>52000</v>
      </c>
      <c r="D8" s="24" t="n"/>
      <c r="E8" s="63" t="n"/>
    </row>
    <row r="9">
      <c r="D9" s="24" t="n"/>
      <c r="E9" s="63" t="n"/>
    </row>
    <row r="10">
      <c r="A10" s="2" t="inlineStr">
        <is>
          <t>Repère visuel</t>
        </is>
      </c>
      <c r="B10" s="29" t="inlineStr">
        <is>
          <t>Les cellules jaunes sont modifiables.</t>
        </is>
      </c>
      <c r="D10" s="24" t="n"/>
      <c r="E10" s="63" t="n"/>
    </row>
  </sheetData>
  <dataValidations count="4">
    <dataValidation sqref="B3:B5" showDropDown="0" showInputMessage="1" showErrorMessage="1" allowBlank="0" errorTitle="Date non valide" error="Saisissez une date valide dans la période de travail prévue." promptTitle="Date modifiable" prompt="Saisissez une date au format jj/mm/aaaa." type="date" operator="between">
      <formula1>DATE(YEAR(TODAY())-10,1,1)</formula1>
      <formula2>DATE(YEAR(TODAY())+20,12,31)</formula2>
    </dataValidation>
    <dataValidation sqref="B6:B7" showDropDown="0" showInputMessage="0" showErrorMessage="1" allowBlank="0" errorTitle="Valeur non valide" error="Saisissez un nombre entier supérieur ou égal à zéro." type="whole" operator="greaterThanOrEqual">
      <formula1>0</formula1>
    </dataValidation>
    <dataValidation sqref="B8" showDropDown="0" showInputMessage="0" showErrorMessage="1" allowBlank="0" errorTitle="Montant non valide" error="Saisissez un montant supérieur ou égal à zéro." type="decimal" operator="greaterThanOrEqual">
      <formula1>0</formula1>
    </dataValidation>
    <dataValidation sqref="E2:E10" showDropDown="0" showInputMessage="0" showErrorMessage="1" allowBlank="0" errorTitle="Prix non valide" error="Saisissez un prix supérieur ou égal à zé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L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18" customWidth="1" min="4" max="4"/>
    <col width="22" customWidth="1" min="5" max="5"/>
    <col width="12" customWidth="1" min="6" max="6"/>
    <col width="17" customWidth="1" min="7" max="7"/>
    <col width="17" customWidth="1" min="8" max="8"/>
    <col width="14" customWidth="1" min="9" max="9"/>
    <col width="17" customWidth="1" min="10" max="10"/>
    <col width="25" customWidth="1" min="11" max="11"/>
    <col width="43" customWidth="1" min="12" max="12"/>
  </cols>
  <sheetData>
    <row r="1" ht="36" customHeight="1">
      <c r="A1" s="30" t="inlineStr">
        <is>
          <t>Référence mouvement</t>
        </is>
      </c>
      <c r="B1" s="30" t="inlineStr">
        <is>
          <t>Date mouvement</t>
        </is>
      </c>
      <c r="C1" s="30" t="inlineStr">
        <is>
          <t>Type de mouvement</t>
        </is>
      </c>
      <c r="D1" s="30" t="inlineStr">
        <is>
          <t>Tarif</t>
        </is>
      </c>
      <c r="E1" s="30" t="inlineStr">
        <is>
          <t>Canal</t>
        </is>
      </c>
      <c r="F1" s="30" t="inlineStr">
        <is>
          <t>Quantité</t>
        </is>
      </c>
      <c r="G1" s="30" t="inlineStr">
        <is>
          <t>Prix unitaire</t>
        </is>
      </c>
      <c r="H1" s="30" t="inlineStr">
        <is>
          <t>Montant net</t>
        </is>
      </c>
      <c r="I1" s="30" t="inlineStr">
        <is>
          <t>Billets nets</t>
        </is>
      </c>
      <c r="J1" s="30" t="inlineStr">
        <is>
          <t>Statut de saisie</t>
        </is>
      </c>
      <c r="K1" s="30" t="inlineStr">
        <is>
          <t>Commentaire</t>
        </is>
      </c>
      <c r="L1" s="30" t="inlineStr">
        <is>
          <t>Alerte ligne</t>
        </is>
      </c>
    </row>
    <row r="2" ht="22" customHeight="1">
      <c r="A2" s="24" t="inlineStr">
        <is>
          <t>DÉMO-001</t>
        </is>
      </c>
      <c r="B2" s="67" t="n">
        <v>46296</v>
      </c>
      <c r="C2" s="32" t="inlineStr">
        <is>
          <t>Vente</t>
        </is>
      </c>
      <c r="D2" s="32" t="inlineStr">
        <is>
          <t>Lancement</t>
        </is>
      </c>
      <c r="E2" s="32" t="inlineStr">
        <is>
          <t>Site web</t>
        </is>
      </c>
      <c r="F2" s="68" t="n">
        <v>12</v>
      </c>
      <c r="G2" s="69">
        <f>IF(D2="","",IFERROR(VLOOKUP(D2,'Paramètres'!$D$2:$E$10,2,FALSE),""))</f>
        <v/>
      </c>
      <c r="H2" s="69">
        <f>IF(OR(C2="",F2="",G2="",J2&lt;&gt;"Validé"),"",IF(C2="Vente",F2*G2,-F2*G2))</f>
        <v/>
      </c>
      <c r="I2" s="70">
        <f>IF(OR(C2="",F2="",J2&lt;&gt;"Validé"),"",IF(C2="Vente",F2,-F2))</f>
        <v/>
      </c>
      <c r="J2" s="32" t="inlineStr">
        <is>
          <t>Validé</t>
        </is>
      </c>
      <c r="K2" s="36" t="inlineStr">
        <is>
          <t>Exemple fictif</t>
        </is>
      </c>
      <c r="L2" s="37">
        <f>IF(COUNTA(A2:F2,J2:K2)=0,"",_xlfn.TEXTJOIN(" | ",TRUE,IF(A2="","Référence manquante",""),IF(COUNTIF($A$2:$A$111,A2)&gt;1,"Référence en double",""),IF(OR(B2&lt;'Paramètres'!$B$4,B2&gt;'Paramètres'!$B$5),"Date hors période",""),IF(OR(C2="",D2="",E2="",F2="",J2=""),"Champ requis manquant",""),IF(J2="À vérifier","Saisie à vérifier","")))</f>
        <v/>
      </c>
    </row>
    <row r="3" ht="22" customHeight="1">
      <c r="A3" s="24" t="inlineStr">
        <is>
          <t>DÉMO-002</t>
        </is>
      </c>
      <c r="B3" s="67" t="n">
        <v>46297</v>
      </c>
      <c r="C3" s="32" t="inlineStr">
        <is>
          <t>Vente</t>
        </is>
      </c>
      <c r="D3" s="32" t="inlineStr">
        <is>
          <t>Standard</t>
        </is>
      </c>
      <c r="E3" s="32" t="inlineStr">
        <is>
          <t>Site web</t>
        </is>
      </c>
      <c r="F3" s="68" t="n">
        <v>5</v>
      </c>
      <c r="G3" s="69">
        <f>IF(D3="","",IFERROR(VLOOKUP(D3,'Paramètres'!$D$2:$E$10,2,FALSE),""))</f>
        <v/>
      </c>
      <c r="H3" s="69">
        <f>IF(OR(C3="",F3="",G3="",J3&lt;&gt;"Validé"),"",IF(C3="Vente",F3*G3,-F3*G3))</f>
        <v/>
      </c>
      <c r="I3" s="70">
        <f>IF(OR(C3="",F3="",J3&lt;&gt;"Validé"),"",IF(C3="Vente",F3,-F3))</f>
        <v/>
      </c>
      <c r="J3" s="32" t="inlineStr">
        <is>
          <t>Validé</t>
        </is>
      </c>
      <c r="K3" s="36" t="inlineStr">
        <is>
          <t>Exemple fictif</t>
        </is>
      </c>
      <c r="L3" s="37">
        <f>IF(COUNTA(A3:F3,J3:K3)=0,"",_xlfn.TEXTJOIN(" | ",TRUE,IF(A3="","Référence manquante",""),IF(COUNTIF($A$2:$A$111,A3)&gt;1,"Référence en double",""),IF(OR(B3&lt;'Paramètres'!$B$4,B3&gt;'Paramètres'!$B$5),"Date hors période",""),IF(OR(C3="",D3="",E3="",F3="",J3=""),"Champ requis manquant",""),IF(J3="À vérifier","Saisie à vérifier","")))</f>
        <v/>
      </c>
    </row>
    <row r="4" ht="22" customHeight="1">
      <c r="A4" s="24" t="inlineStr">
        <is>
          <t>DÉMO-003</t>
        </is>
      </c>
      <c r="B4" s="67" t="n">
        <v>46298</v>
      </c>
      <c r="C4" s="32" t="inlineStr">
        <is>
          <t>Vente</t>
        </is>
      </c>
      <c r="D4" s="32" t="inlineStr">
        <is>
          <t>Réduit</t>
        </is>
      </c>
      <c r="E4" s="32" t="inlineStr">
        <is>
          <t>Téléphone</t>
        </is>
      </c>
      <c r="F4" s="68" t="n">
        <v>3</v>
      </c>
      <c r="G4" s="69">
        <f>IF(D4="","",IFERROR(VLOOKUP(D4,'Paramètres'!$D$2:$E$10,2,FALSE),""))</f>
        <v/>
      </c>
      <c r="H4" s="69">
        <f>IF(OR(C4="",F4="",G4="",J4&lt;&gt;"Validé"),"",IF(C4="Vente",F4*G4,-F4*G4))</f>
        <v/>
      </c>
      <c r="I4" s="70">
        <f>IF(OR(C4="",F4="",J4&lt;&gt;"Validé"),"",IF(C4="Vente",F4,-F4))</f>
        <v/>
      </c>
      <c r="J4" s="32" t="inlineStr">
        <is>
          <t>Validé</t>
        </is>
      </c>
      <c r="K4" s="36" t="inlineStr">
        <is>
          <t>Exemple fictif</t>
        </is>
      </c>
      <c r="L4" s="37">
        <f>IF(COUNTA(A4:F4,J4:K4)=0,"",_xlfn.TEXTJOIN(" | ",TRUE,IF(A4="","Référence manquante",""),IF(COUNTIF($A$2:$A$111,A4)&gt;1,"Référence en double",""),IF(OR(B4&lt;'Paramètres'!$B$4,B4&gt;'Paramètres'!$B$5),"Date hors période",""),IF(OR(C4="",D4="",E4="",F4="",J4=""),"Champ requis manquant",""),IF(J4="À vérifier","Saisie à vérifier","")))</f>
        <v/>
      </c>
    </row>
    <row r="5" ht="22" customHeight="1">
      <c r="A5" s="24" t="inlineStr">
        <is>
          <t>DÉMO-004</t>
        </is>
      </c>
      <c r="B5" s="67" t="n">
        <v>46300</v>
      </c>
      <c r="C5" s="32" t="inlineStr">
        <is>
          <t>Vente</t>
        </is>
      </c>
      <c r="D5" s="32" t="inlineStr">
        <is>
          <t>Lancement</t>
        </is>
      </c>
      <c r="E5" s="32" t="inlineStr">
        <is>
          <t>Partenaire</t>
        </is>
      </c>
      <c r="F5" s="68" t="n">
        <v>8</v>
      </c>
      <c r="G5" s="69">
        <f>IF(D5="","",IFERROR(VLOOKUP(D5,'Paramètres'!$D$2:$E$10,2,FALSE),""))</f>
        <v/>
      </c>
      <c r="H5" s="69">
        <f>IF(OR(C5="",F5="",G5="",J5&lt;&gt;"Validé"),"",IF(C5="Vente",F5*G5,-F5*G5))</f>
        <v/>
      </c>
      <c r="I5" s="70">
        <f>IF(OR(C5="",F5="",J5&lt;&gt;"Validé"),"",IF(C5="Vente",F5,-F5))</f>
        <v/>
      </c>
      <c r="J5" s="32" t="inlineStr">
        <is>
          <t>Validé</t>
        </is>
      </c>
      <c r="K5" s="36" t="inlineStr">
        <is>
          <t>Exemple fictif</t>
        </is>
      </c>
      <c r="L5" s="37">
        <f>IF(COUNTA(A5:F5,J5:K5)=0,"",_xlfn.TEXTJOIN(" | ",TRUE,IF(A5="","Référence manquante",""),IF(COUNTIF($A$2:$A$111,A5)&gt;1,"Référence en double",""),IF(OR(B5&lt;'Paramètres'!$B$4,B5&gt;'Paramètres'!$B$5),"Date hors période",""),IF(OR(C5="",D5="",E5="",F5="",J5=""),"Champ requis manquant",""),IF(J5="À vérifier","Saisie à vérifier","")))</f>
        <v/>
      </c>
    </row>
    <row r="6" ht="22" customHeight="1">
      <c r="A6" s="24" t="inlineStr">
        <is>
          <t>DÉMO-005</t>
        </is>
      </c>
      <c r="B6" s="67" t="n">
        <v>46303</v>
      </c>
      <c r="C6" s="32" t="inlineStr">
        <is>
          <t>Remboursement</t>
        </is>
      </c>
      <c r="D6" s="32" t="inlineStr">
        <is>
          <t>Lancement</t>
        </is>
      </c>
      <c r="E6" s="32" t="inlineStr">
        <is>
          <t>Site web</t>
        </is>
      </c>
      <c r="F6" s="68" t="n">
        <v>1</v>
      </c>
      <c r="G6" s="69">
        <f>IF(D6="","",IFERROR(VLOOKUP(D6,'Paramètres'!$D$2:$E$10,2,FALSE),""))</f>
        <v/>
      </c>
      <c r="H6" s="69">
        <f>IF(OR(C6="",F6="",G6="",J6&lt;&gt;"Validé"),"",IF(C6="Vente",F6*G6,-F6*G6))</f>
        <v/>
      </c>
      <c r="I6" s="70">
        <f>IF(OR(C6="",F6="",J6&lt;&gt;"Validé"),"",IF(C6="Vente",F6,-F6))</f>
        <v/>
      </c>
      <c r="J6" s="32" t="inlineStr">
        <is>
          <t>Validé</t>
        </is>
      </c>
      <c r="K6" s="36" t="inlineStr">
        <is>
          <t>Exemple fictif</t>
        </is>
      </c>
      <c r="L6" s="37">
        <f>IF(COUNTA(A6:F6,J6:K6)=0,"",_xlfn.TEXTJOIN(" | ",TRUE,IF(A6="","Référence manquante",""),IF(COUNTIF($A$2:$A$111,A6)&gt;1,"Référence en double",""),IF(OR(B6&lt;'Paramètres'!$B$4,B6&gt;'Paramètres'!$B$5),"Date hors période",""),IF(OR(C6="",D6="",E6="",F6="",J6=""),"Champ requis manquant",""),IF(J6="À vérifier","Saisie à vérifier","")))</f>
        <v/>
      </c>
    </row>
    <row r="7" ht="22" customHeight="1">
      <c r="A7" s="24" t="inlineStr">
        <is>
          <t>DÉMO-006</t>
        </is>
      </c>
      <c r="B7" s="67" t="n">
        <v>46307</v>
      </c>
      <c r="C7" s="32" t="inlineStr">
        <is>
          <t>Vente</t>
        </is>
      </c>
      <c r="D7" s="32" t="inlineStr">
        <is>
          <t>Réduit</t>
        </is>
      </c>
      <c r="E7" s="32" t="inlineStr">
        <is>
          <t>Site web</t>
        </is>
      </c>
      <c r="F7" s="68" t="n">
        <v>4</v>
      </c>
      <c r="G7" s="69">
        <f>IF(D7="","",IFERROR(VLOOKUP(D7,'Paramètres'!$D$2:$E$10,2,FALSE),""))</f>
        <v/>
      </c>
      <c r="H7" s="69">
        <f>IF(OR(C7="",F7="",G7="",J7&lt;&gt;"Validé"),"",IF(C7="Vente",F7*G7,-F7*G7))</f>
        <v/>
      </c>
      <c r="I7" s="70">
        <f>IF(OR(C7="",F7="",J7&lt;&gt;"Validé"),"",IF(C7="Vente",F7,-F7))</f>
        <v/>
      </c>
      <c r="J7" s="32" t="inlineStr">
        <is>
          <t>À vérifier</t>
        </is>
      </c>
      <c r="K7" s="36" t="inlineStr">
        <is>
          <t>Exemple fictif</t>
        </is>
      </c>
      <c r="L7" s="37">
        <f>IF(COUNTA(A7:F7,J7:K7)=0,"",_xlfn.TEXTJOIN(" | ",TRUE,IF(A7="","Référence manquante",""),IF(COUNTIF($A$2:$A$111,A7)&gt;1,"Référence en double",""),IF(OR(B7&lt;'Paramètres'!$B$4,B7&gt;'Paramètres'!$B$5),"Date hors période",""),IF(OR(C7="",D7="",E7="",F7="",J7=""),"Champ requis manquant",""),IF(J7="À vérifier","Saisie à vérifier","")))</f>
        <v/>
      </c>
    </row>
    <row r="8" ht="22" customHeight="1">
      <c r="A8" s="24" t="inlineStr">
        <is>
          <t>DÉMO-007</t>
        </is>
      </c>
      <c r="B8" s="67" t="n">
        <v>46310</v>
      </c>
      <c r="C8" s="32" t="inlineStr">
        <is>
          <t>Vente</t>
        </is>
      </c>
      <c r="D8" s="32" t="inlineStr">
        <is>
          <t>Standard</t>
        </is>
      </c>
      <c r="E8" s="32" t="inlineStr">
        <is>
          <t>Téléphone</t>
        </is>
      </c>
      <c r="F8" s="68" t="n">
        <v>2</v>
      </c>
      <c r="G8" s="69">
        <f>IF(D8="","",IFERROR(VLOOKUP(D8,'Paramètres'!$D$2:$E$10,2,FALSE),""))</f>
        <v/>
      </c>
      <c r="H8" s="69">
        <f>IF(OR(C8="",F8="",G8="",J8&lt;&gt;"Validé"),"",IF(C8="Vente",F8*G8,-F8*G8))</f>
        <v/>
      </c>
      <c r="I8" s="70">
        <f>IF(OR(C8="",F8="",J8&lt;&gt;"Validé"),"",IF(C8="Vente",F8,-F8))</f>
        <v/>
      </c>
      <c r="J8" s="32" t="inlineStr">
        <is>
          <t>Validé</t>
        </is>
      </c>
      <c r="K8" s="36" t="inlineStr">
        <is>
          <t>Exemple fictif</t>
        </is>
      </c>
      <c r="L8" s="37">
        <f>IF(COUNTA(A8:F8,J8:K8)=0,"",_xlfn.TEXTJOIN(" | ",TRUE,IF(A8="","Référence manquante",""),IF(COUNTIF($A$2:$A$111,A8)&gt;1,"Référence en double",""),IF(OR(B8&lt;'Paramètres'!$B$4,B8&gt;'Paramètres'!$B$5),"Date hors période",""),IF(OR(C8="",D8="",E8="",F8="",J8=""),"Champ requis manquant",""),IF(J8="À vérifier","Saisie à vérifier","")))</f>
        <v/>
      </c>
    </row>
    <row r="9" ht="22" customHeight="1">
      <c r="A9" s="24" t="inlineStr">
        <is>
          <t>DÉMO-008</t>
        </is>
      </c>
      <c r="B9" s="67" t="n">
        <v>46315</v>
      </c>
      <c r="C9" s="32" t="inlineStr">
        <is>
          <t>Remboursement</t>
        </is>
      </c>
      <c r="D9" s="32" t="inlineStr">
        <is>
          <t>Standard</t>
        </is>
      </c>
      <c r="E9" s="32" t="inlineStr">
        <is>
          <t>Téléphone</t>
        </is>
      </c>
      <c r="F9" s="68" t="n">
        <v>1</v>
      </c>
      <c r="G9" s="69">
        <f>IF(D9="","",IFERROR(VLOOKUP(D9,'Paramètres'!$D$2:$E$10,2,FALSE),""))</f>
        <v/>
      </c>
      <c r="H9" s="69">
        <f>IF(OR(C9="",F9="",G9="",J9&lt;&gt;"Validé"),"",IF(C9="Vente",F9*G9,-F9*G9))</f>
        <v/>
      </c>
      <c r="I9" s="70">
        <f>IF(OR(C9="",F9="",J9&lt;&gt;"Validé"),"",IF(C9="Vente",F9,-F9))</f>
        <v/>
      </c>
      <c r="J9" s="32" t="inlineStr">
        <is>
          <t>Validé</t>
        </is>
      </c>
      <c r="K9" s="36" t="inlineStr">
        <is>
          <t>Exemple fictif</t>
        </is>
      </c>
      <c r="L9" s="37">
        <f>IF(COUNTA(A9:F9,J9:K9)=0,"",_xlfn.TEXTJOIN(" | ",TRUE,IF(A9="","Référence manquante",""),IF(COUNTIF($A$2:$A$111,A9)&gt;1,"Référence en double",""),IF(OR(B9&lt;'Paramètres'!$B$4,B9&gt;'Paramètres'!$B$5),"Date hors période",""),IF(OR(C9="",D9="",E9="",F9="",J9=""),"Champ requis manquant",""),IF(J9="À vérifier","Saisie à vérifier","")))</f>
        <v/>
      </c>
    </row>
    <row r="10" ht="22" customHeight="1">
      <c r="A10" s="24" t="inlineStr">
        <is>
          <t>DÉMO-009</t>
        </is>
      </c>
      <c r="B10" s="67" t="n">
        <v>46327</v>
      </c>
      <c r="C10" s="32" t="inlineStr">
        <is>
          <t>Vente</t>
        </is>
      </c>
      <c r="D10" s="32" t="inlineStr">
        <is>
          <t>Lancement</t>
        </is>
      </c>
      <c r="E10" s="32" t="inlineStr">
        <is>
          <t>Formulaire interne</t>
        </is>
      </c>
      <c r="F10" s="68" t="n">
        <v>6</v>
      </c>
      <c r="G10" s="69">
        <f>IF(D10="","",IFERROR(VLOOKUP(D10,'Paramètres'!$D$2:$E$10,2,FALSE),""))</f>
        <v/>
      </c>
      <c r="H10" s="69">
        <f>IF(OR(C10="",F10="",G10="",J10&lt;&gt;"Validé"),"",IF(C10="Vente",F10*G10,-F10*G10))</f>
        <v/>
      </c>
      <c r="I10" s="70">
        <f>IF(OR(C10="",F10="",J10&lt;&gt;"Validé"),"",IF(C10="Vente",F10,-F10))</f>
        <v/>
      </c>
      <c r="J10" s="32" t="inlineStr">
        <is>
          <t>Validé</t>
        </is>
      </c>
      <c r="K10" s="36" t="inlineStr">
        <is>
          <t>Exemple fictif</t>
        </is>
      </c>
      <c r="L10" s="37">
        <f>IF(COUNTA(A10:F10,J10:K10)=0,"",_xlfn.TEXTJOIN(" | ",TRUE,IF(A10="","Référence manquante",""),IF(COUNTIF($A$2:$A$111,A10)&gt;1,"Référence en double",""),IF(OR(B10&lt;'Paramètres'!$B$4,B10&gt;'Paramètres'!$B$5),"Date hors période",""),IF(OR(C10="",D10="",E10="",F10="",J10=""),"Champ requis manquant",""),IF(J10="À vérifier","Saisie à vérifier","")))</f>
        <v/>
      </c>
    </row>
    <row r="11" ht="22" customHeight="1">
      <c r="A11" s="24" t="inlineStr">
        <is>
          <t>DÉMO-010</t>
        </is>
      </c>
      <c r="B11" s="67" t="n">
        <v>46329</v>
      </c>
      <c r="C11" s="32" t="inlineStr">
        <is>
          <t>Vente</t>
        </is>
      </c>
      <c r="D11" s="32" t="inlineStr">
        <is>
          <t>Standard</t>
        </is>
      </c>
      <c r="E11" s="32" t="inlineStr">
        <is>
          <t>Partenaire</t>
        </is>
      </c>
      <c r="F11" s="68" t="n">
        <v>10</v>
      </c>
      <c r="G11" s="69">
        <f>IF(D11="","",IFERROR(VLOOKUP(D11,'Paramètres'!$D$2:$E$10,2,FALSE),""))</f>
        <v/>
      </c>
      <c r="H11" s="69">
        <f>IF(OR(C11="",F11="",G11="",J11&lt;&gt;"Validé"),"",IF(C11="Vente",F11*G11,-F11*G11))</f>
        <v/>
      </c>
      <c r="I11" s="70">
        <f>IF(OR(C11="",F11="",J11&lt;&gt;"Validé"),"",IF(C11="Vente",F11,-F11))</f>
        <v/>
      </c>
      <c r="J11" s="32" t="inlineStr">
        <is>
          <t>Validé</t>
        </is>
      </c>
      <c r="K11" s="36" t="inlineStr">
        <is>
          <t>Exemple fictif</t>
        </is>
      </c>
      <c r="L11" s="37">
        <f>IF(COUNTA(A11:F11,J11:K11)=0,"",_xlfn.TEXTJOIN(" | ",TRUE,IF(A11="","Référence manquante",""),IF(COUNTIF($A$2:$A$111,A11)&gt;1,"Référence en double",""),IF(OR(B11&lt;'Paramètres'!$B$4,B11&gt;'Paramètres'!$B$5),"Date hors période",""),IF(OR(C11="",D11="",E11="",F11="",J11=""),"Champ requis manquant",""),IF(J11="À vérifier","Saisie à vérifier","")))</f>
        <v/>
      </c>
    </row>
    <row r="12" ht="22" customHeight="1">
      <c r="A12" s="24" t="n"/>
      <c r="B12" s="67" t="n"/>
      <c r="C12" s="32" t="n"/>
      <c r="D12" s="32" t="n"/>
      <c r="E12" s="32" t="n"/>
      <c r="F12" s="68" t="n"/>
      <c r="G12" s="69">
        <f>IF(D12="","",IFERROR(VLOOKUP(D12,'Paramètres'!$D$2:$E$10,2,FALSE),""))</f>
        <v/>
      </c>
      <c r="H12" s="69">
        <f>IF(OR(C12="",F12="",G12="",J12&lt;&gt;"Validé"),"",IF(C12="Vente",F12*G12,-F12*G12))</f>
        <v/>
      </c>
      <c r="I12" s="70">
        <f>IF(OR(C12="",F12="",J12&lt;&gt;"Validé"),"",IF(C12="Vente",F12,-F12))</f>
        <v/>
      </c>
      <c r="J12" s="32" t="n"/>
      <c r="K12" s="36" t="n"/>
      <c r="L12" s="37">
        <f>IF(COUNTA(A12:F12,J12:K12)=0,"",_xlfn.TEXTJOIN(" | ",TRUE,IF(A12="","Référence manquante",""),IF(COUNTIF($A$2:$A$111,A12)&gt;1,"Référence en double",""),IF(OR(B12&lt;'Paramètres'!$B$4,B12&gt;'Paramètres'!$B$5),"Date hors période",""),IF(OR(C12="",D12="",E12="",F12="",J12=""),"Champ requis manquant",""),IF(J12="À vérifier","Saisie à vérifier","")))</f>
        <v/>
      </c>
    </row>
    <row r="13" ht="22" customHeight="1">
      <c r="A13" s="24" t="n"/>
      <c r="B13" s="67" t="n"/>
      <c r="C13" s="32" t="n"/>
      <c r="D13" s="32" t="n"/>
      <c r="E13" s="32" t="n"/>
      <c r="F13" s="68" t="n"/>
      <c r="G13" s="69">
        <f>IF(D13="","",IFERROR(VLOOKUP(D13,'Paramètres'!$D$2:$E$10,2,FALSE),""))</f>
        <v/>
      </c>
      <c r="H13" s="69">
        <f>IF(OR(C13="",F13="",G13="",J13&lt;&gt;"Validé"),"",IF(C13="Vente",F13*G13,-F13*G13))</f>
        <v/>
      </c>
      <c r="I13" s="70">
        <f>IF(OR(C13="",F13="",J13&lt;&gt;"Validé"),"",IF(C13="Vente",F13,-F13))</f>
        <v/>
      </c>
      <c r="J13" s="32" t="n"/>
      <c r="K13" s="36" t="n"/>
      <c r="L13" s="37">
        <f>IF(COUNTA(A13:F13,J13:K13)=0,"",_xlfn.TEXTJOIN(" | ",TRUE,IF(A13="","Référence manquante",""),IF(COUNTIF($A$2:$A$111,A13)&gt;1,"Référence en double",""),IF(OR(B13&lt;'Paramètres'!$B$4,B13&gt;'Paramètres'!$B$5),"Date hors période",""),IF(OR(C13="",D13="",E13="",F13="",J13=""),"Champ requis manquant",""),IF(J13="À vérifier","Saisie à vérifier","")))</f>
        <v/>
      </c>
    </row>
    <row r="14" ht="22" customHeight="1">
      <c r="A14" s="24" t="n"/>
      <c r="B14" s="67" t="n"/>
      <c r="C14" s="32" t="n"/>
      <c r="D14" s="32" t="n"/>
      <c r="E14" s="32" t="n"/>
      <c r="F14" s="68" t="n"/>
      <c r="G14" s="69">
        <f>IF(D14="","",IFERROR(VLOOKUP(D14,'Paramètres'!$D$2:$E$10,2,FALSE),""))</f>
        <v/>
      </c>
      <c r="H14" s="69">
        <f>IF(OR(C14="",F14="",G14="",J14&lt;&gt;"Validé"),"",IF(C14="Vente",F14*G14,-F14*G14))</f>
        <v/>
      </c>
      <c r="I14" s="70">
        <f>IF(OR(C14="",F14="",J14&lt;&gt;"Validé"),"",IF(C14="Vente",F14,-F14))</f>
        <v/>
      </c>
      <c r="J14" s="32" t="n"/>
      <c r="K14" s="36" t="n"/>
      <c r="L14" s="37">
        <f>IF(COUNTA(A14:F14,J14:K14)=0,"",_xlfn.TEXTJOIN(" | ",TRUE,IF(A14="","Référence manquante",""),IF(COUNTIF($A$2:$A$111,A14)&gt;1,"Référence en double",""),IF(OR(B14&lt;'Paramètres'!$B$4,B14&gt;'Paramètres'!$B$5),"Date hors période",""),IF(OR(C14="",D14="",E14="",F14="",J14=""),"Champ requis manquant",""),IF(J14="À vérifier","Saisie à vérifier","")))</f>
        <v/>
      </c>
    </row>
    <row r="15" ht="22" customHeight="1">
      <c r="A15" s="24" t="n"/>
      <c r="B15" s="67" t="n"/>
      <c r="C15" s="32" t="n"/>
      <c r="D15" s="32" t="n"/>
      <c r="E15" s="32" t="n"/>
      <c r="F15" s="68" t="n"/>
      <c r="G15" s="69">
        <f>IF(D15="","",IFERROR(VLOOKUP(D15,'Paramètres'!$D$2:$E$10,2,FALSE),""))</f>
        <v/>
      </c>
      <c r="H15" s="69">
        <f>IF(OR(C15="",F15="",G15="",J15&lt;&gt;"Validé"),"",IF(C15="Vente",F15*G15,-F15*G15))</f>
        <v/>
      </c>
      <c r="I15" s="70">
        <f>IF(OR(C15="",F15="",J15&lt;&gt;"Validé"),"",IF(C15="Vente",F15,-F15))</f>
        <v/>
      </c>
      <c r="J15" s="32" t="n"/>
      <c r="K15" s="36" t="n"/>
      <c r="L15" s="37">
        <f>IF(COUNTA(A15:F15,J15:K15)=0,"",_xlfn.TEXTJOIN(" | ",TRUE,IF(A15="","Référence manquante",""),IF(COUNTIF($A$2:$A$111,A15)&gt;1,"Référence en double",""),IF(OR(B15&lt;'Paramètres'!$B$4,B15&gt;'Paramètres'!$B$5),"Date hors période",""),IF(OR(C15="",D15="",E15="",F15="",J15=""),"Champ requis manquant",""),IF(J15="À vérifier","Saisie à vérifier","")))</f>
        <v/>
      </c>
    </row>
    <row r="16" ht="22" customHeight="1">
      <c r="A16" s="24" t="n"/>
      <c r="B16" s="67" t="n"/>
      <c r="C16" s="32" t="n"/>
      <c r="D16" s="32" t="n"/>
      <c r="E16" s="32" t="n"/>
      <c r="F16" s="68" t="n"/>
      <c r="G16" s="69">
        <f>IF(D16="","",IFERROR(VLOOKUP(D16,'Paramètres'!$D$2:$E$10,2,FALSE),""))</f>
        <v/>
      </c>
      <c r="H16" s="69">
        <f>IF(OR(C16="",F16="",G16="",J16&lt;&gt;"Validé"),"",IF(C16="Vente",F16*G16,-F16*G16))</f>
        <v/>
      </c>
      <c r="I16" s="70">
        <f>IF(OR(C16="",F16="",J16&lt;&gt;"Validé"),"",IF(C16="Vente",F16,-F16))</f>
        <v/>
      </c>
      <c r="J16" s="32" t="n"/>
      <c r="K16" s="36" t="n"/>
      <c r="L16" s="37">
        <f>IF(COUNTA(A16:F16,J16:K16)=0,"",_xlfn.TEXTJOIN(" | ",TRUE,IF(A16="","Référence manquante",""),IF(COUNTIF($A$2:$A$111,A16)&gt;1,"Référence en double",""),IF(OR(B16&lt;'Paramètres'!$B$4,B16&gt;'Paramètres'!$B$5),"Date hors période",""),IF(OR(C16="",D16="",E16="",F16="",J16=""),"Champ requis manquant",""),IF(J16="À vérifier","Saisie à vérifier","")))</f>
        <v/>
      </c>
    </row>
    <row r="17" ht="22" customHeight="1">
      <c r="A17" s="24" t="n"/>
      <c r="B17" s="67" t="n"/>
      <c r="C17" s="32" t="n"/>
      <c r="D17" s="32" t="n"/>
      <c r="E17" s="32" t="n"/>
      <c r="F17" s="68" t="n"/>
      <c r="G17" s="69">
        <f>IF(D17="","",IFERROR(VLOOKUP(D17,'Paramètres'!$D$2:$E$10,2,FALSE),""))</f>
        <v/>
      </c>
      <c r="H17" s="69">
        <f>IF(OR(C17="",F17="",G17="",J17&lt;&gt;"Validé"),"",IF(C17="Vente",F17*G17,-F17*G17))</f>
        <v/>
      </c>
      <c r="I17" s="70">
        <f>IF(OR(C17="",F17="",J17&lt;&gt;"Validé"),"",IF(C17="Vente",F17,-F17))</f>
        <v/>
      </c>
      <c r="J17" s="32" t="n"/>
      <c r="K17" s="36" t="n"/>
      <c r="L17" s="37">
        <f>IF(COUNTA(A17:F17,J17:K17)=0,"",_xlfn.TEXTJOIN(" | ",TRUE,IF(A17="","Référence manquante",""),IF(COUNTIF($A$2:$A$111,A17)&gt;1,"Référence en double",""),IF(OR(B17&lt;'Paramètres'!$B$4,B17&gt;'Paramètres'!$B$5),"Date hors période",""),IF(OR(C17="",D17="",E17="",F17="",J17=""),"Champ requis manquant",""),IF(J17="À vérifier","Saisie à vérifier","")))</f>
        <v/>
      </c>
    </row>
    <row r="18" ht="22" customHeight="1">
      <c r="A18" s="24" t="n"/>
      <c r="B18" s="67" t="n"/>
      <c r="C18" s="32" t="n"/>
      <c r="D18" s="32" t="n"/>
      <c r="E18" s="32" t="n"/>
      <c r="F18" s="68" t="n"/>
      <c r="G18" s="69">
        <f>IF(D18="","",IFERROR(VLOOKUP(D18,'Paramètres'!$D$2:$E$10,2,FALSE),""))</f>
        <v/>
      </c>
      <c r="H18" s="69">
        <f>IF(OR(C18="",F18="",G18="",J18&lt;&gt;"Validé"),"",IF(C18="Vente",F18*G18,-F18*G18))</f>
        <v/>
      </c>
      <c r="I18" s="70">
        <f>IF(OR(C18="",F18="",J18&lt;&gt;"Validé"),"",IF(C18="Vente",F18,-F18))</f>
        <v/>
      </c>
      <c r="J18" s="32" t="n"/>
      <c r="K18" s="36" t="n"/>
      <c r="L18" s="37">
        <f>IF(COUNTA(A18:F18,J18:K18)=0,"",_xlfn.TEXTJOIN(" | ",TRUE,IF(A18="","Référence manquante",""),IF(COUNTIF($A$2:$A$111,A18)&gt;1,"Référence en double",""),IF(OR(B18&lt;'Paramètres'!$B$4,B18&gt;'Paramètres'!$B$5),"Date hors période",""),IF(OR(C18="",D18="",E18="",F18="",J18=""),"Champ requis manquant",""),IF(J18="À vérifier","Saisie à vérifier","")))</f>
        <v/>
      </c>
    </row>
    <row r="19" ht="22" customHeight="1">
      <c r="A19" s="24" t="n"/>
      <c r="B19" s="67" t="n"/>
      <c r="C19" s="32" t="n"/>
      <c r="D19" s="32" t="n"/>
      <c r="E19" s="32" t="n"/>
      <c r="F19" s="68" t="n"/>
      <c r="G19" s="69">
        <f>IF(D19="","",IFERROR(VLOOKUP(D19,'Paramètres'!$D$2:$E$10,2,FALSE),""))</f>
        <v/>
      </c>
      <c r="H19" s="69">
        <f>IF(OR(C19="",F19="",G19="",J19&lt;&gt;"Validé"),"",IF(C19="Vente",F19*G19,-F19*G19))</f>
        <v/>
      </c>
      <c r="I19" s="70">
        <f>IF(OR(C19="",F19="",J19&lt;&gt;"Validé"),"",IF(C19="Vente",F19,-F19))</f>
        <v/>
      </c>
      <c r="J19" s="32" t="n"/>
      <c r="K19" s="36" t="n"/>
      <c r="L19" s="37">
        <f>IF(COUNTA(A19:F19,J19:K19)=0,"",_xlfn.TEXTJOIN(" | ",TRUE,IF(A19="","Référence manquante",""),IF(COUNTIF($A$2:$A$111,A19)&gt;1,"Référence en double",""),IF(OR(B19&lt;'Paramètres'!$B$4,B19&gt;'Paramètres'!$B$5),"Date hors période",""),IF(OR(C19="",D19="",E19="",F19="",J19=""),"Champ requis manquant",""),IF(J19="À vérifier","Saisie à vérifier","")))</f>
        <v/>
      </c>
    </row>
    <row r="20" ht="22" customHeight="1">
      <c r="A20" s="24" t="n"/>
      <c r="B20" s="67" t="n"/>
      <c r="C20" s="32" t="n"/>
      <c r="D20" s="32" t="n"/>
      <c r="E20" s="32" t="n"/>
      <c r="F20" s="68" t="n"/>
      <c r="G20" s="69">
        <f>IF(D20="","",IFERROR(VLOOKUP(D20,'Paramètres'!$D$2:$E$10,2,FALSE),""))</f>
        <v/>
      </c>
      <c r="H20" s="69">
        <f>IF(OR(C20="",F20="",G20="",J20&lt;&gt;"Validé"),"",IF(C20="Vente",F20*G20,-F20*G20))</f>
        <v/>
      </c>
      <c r="I20" s="70">
        <f>IF(OR(C20="",F20="",J20&lt;&gt;"Validé"),"",IF(C20="Vente",F20,-F20))</f>
        <v/>
      </c>
      <c r="J20" s="32" t="n"/>
      <c r="K20" s="36" t="n"/>
      <c r="L20" s="37">
        <f>IF(COUNTA(A20:F20,J20:K20)=0,"",_xlfn.TEXTJOIN(" | ",TRUE,IF(A20="","Référence manquante",""),IF(COUNTIF($A$2:$A$111,A20)&gt;1,"Référence en double",""),IF(OR(B20&lt;'Paramètres'!$B$4,B20&gt;'Paramètres'!$B$5),"Date hors période",""),IF(OR(C20="",D20="",E20="",F20="",J20=""),"Champ requis manquant",""),IF(J20="À vérifier","Saisie à vérifier","")))</f>
        <v/>
      </c>
    </row>
    <row r="21" ht="22" customHeight="1">
      <c r="A21" s="24" t="n"/>
      <c r="B21" s="67" t="n"/>
      <c r="C21" s="32" t="n"/>
      <c r="D21" s="32" t="n"/>
      <c r="E21" s="32" t="n"/>
      <c r="F21" s="68" t="n"/>
      <c r="G21" s="69">
        <f>IF(D21="","",IFERROR(VLOOKUP(D21,'Paramètres'!$D$2:$E$10,2,FALSE),""))</f>
        <v/>
      </c>
      <c r="H21" s="69">
        <f>IF(OR(C21="",F21="",G21="",J21&lt;&gt;"Validé"),"",IF(C21="Vente",F21*G21,-F21*G21))</f>
        <v/>
      </c>
      <c r="I21" s="70">
        <f>IF(OR(C21="",F21="",J21&lt;&gt;"Validé"),"",IF(C21="Vente",F21,-F21))</f>
        <v/>
      </c>
      <c r="J21" s="32" t="n"/>
      <c r="K21" s="36" t="n"/>
      <c r="L21" s="37">
        <f>IF(COUNTA(A21:F21,J21:K21)=0,"",_xlfn.TEXTJOIN(" | ",TRUE,IF(A21="","Référence manquante",""),IF(COUNTIF($A$2:$A$111,A21)&gt;1,"Référence en double",""),IF(OR(B21&lt;'Paramètres'!$B$4,B21&gt;'Paramètres'!$B$5),"Date hors période",""),IF(OR(C21="",D21="",E21="",F21="",J21=""),"Champ requis manquant",""),IF(J21="À vérifier","Saisie à vérifier","")))</f>
        <v/>
      </c>
    </row>
    <row r="22" ht="22" customHeight="1">
      <c r="A22" s="24" t="n"/>
      <c r="B22" s="67" t="n"/>
      <c r="C22" s="32" t="n"/>
      <c r="D22" s="32" t="n"/>
      <c r="E22" s="32" t="n"/>
      <c r="F22" s="68" t="n"/>
      <c r="G22" s="69">
        <f>IF(D22="","",IFERROR(VLOOKUP(D22,'Paramètres'!$D$2:$E$10,2,FALSE),""))</f>
        <v/>
      </c>
      <c r="H22" s="69">
        <f>IF(OR(C22="",F22="",G22="",J22&lt;&gt;"Validé"),"",IF(C22="Vente",F22*G22,-F22*G22))</f>
        <v/>
      </c>
      <c r="I22" s="70">
        <f>IF(OR(C22="",F22="",J22&lt;&gt;"Validé"),"",IF(C22="Vente",F22,-F22))</f>
        <v/>
      </c>
      <c r="J22" s="32" t="n"/>
      <c r="K22" s="36" t="n"/>
      <c r="L22" s="37">
        <f>IF(COUNTA(A22:F22,J22:K22)=0,"",_xlfn.TEXTJOIN(" | ",TRUE,IF(A22="","Référence manquante",""),IF(COUNTIF($A$2:$A$111,A22)&gt;1,"Référence en double",""),IF(OR(B22&lt;'Paramètres'!$B$4,B22&gt;'Paramètres'!$B$5),"Date hors période",""),IF(OR(C22="",D22="",E22="",F22="",J22=""),"Champ requis manquant",""),IF(J22="À vérifier","Saisie à vérifier","")))</f>
        <v/>
      </c>
    </row>
    <row r="23" ht="22" customHeight="1">
      <c r="A23" s="24" t="n"/>
      <c r="B23" s="67" t="n"/>
      <c r="C23" s="32" t="n"/>
      <c r="D23" s="32" t="n"/>
      <c r="E23" s="32" t="n"/>
      <c r="F23" s="68" t="n"/>
      <c r="G23" s="69">
        <f>IF(D23="","",IFERROR(VLOOKUP(D23,'Paramètres'!$D$2:$E$10,2,FALSE),""))</f>
        <v/>
      </c>
      <c r="H23" s="69">
        <f>IF(OR(C23="",F23="",G23="",J23&lt;&gt;"Validé"),"",IF(C23="Vente",F23*G23,-F23*G23))</f>
        <v/>
      </c>
      <c r="I23" s="70">
        <f>IF(OR(C23="",F23="",J23&lt;&gt;"Validé"),"",IF(C23="Vente",F23,-F23))</f>
        <v/>
      </c>
      <c r="J23" s="32" t="n"/>
      <c r="K23" s="36" t="n"/>
      <c r="L23" s="37">
        <f>IF(COUNTA(A23:F23,J23:K23)=0,"",_xlfn.TEXTJOIN(" | ",TRUE,IF(A23="","Référence manquante",""),IF(COUNTIF($A$2:$A$111,A23)&gt;1,"Référence en double",""),IF(OR(B23&lt;'Paramètres'!$B$4,B23&gt;'Paramètres'!$B$5),"Date hors période",""),IF(OR(C23="",D23="",E23="",F23="",J23=""),"Champ requis manquant",""),IF(J23="À vérifier","Saisie à vérifier","")))</f>
        <v/>
      </c>
    </row>
    <row r="24" ht="22" customHeight="1">
      <c r="A24" s="24" t="n"/>
      <c r="B24" s="67" t="n"/>
      <c r="C24" s="32" t="n"/>
      <c r="D24" s="32" t="n"/>
      <c r="E24" s="32" t="n"/>
      <c r="F24" s="68" t="n"/>
      <c r="G24" s="69">
        <f>IF(D24="","",IFERROR(VLOOKUP(D24,'Paramètres'!$D$2:$E$10,2,FALSE),""))</f>
        <v/>
      </c>
      <c r="H24" s="69">
        <f>IF(OR(C24="",F24="",G24="",J24&lt;&gt;"Validé"),"",IF(C24="Vente",F24*G24,-F24*G24))</f>
        <v/>
      </c>
      <c r="I24" s="70">
        <f>IF(OR(C24="",F24="",J24&lt;&gt;"Validé"),"",IF(C24="Vente",F24,-F24))</f>
        <v/>
      </c>
      <c r="J24" s="32" t="n"/>
      <c r="K24" s="36" t="n"/>
      <c r="L24" s="37">
        <f>IF(COUNTA(A24:F24,J24:K24)=0,"",_xlfn.TEXTJOIN(" | ",TRUE,IF(A24="","Référence manquante",""),IF(COUNTIF($A$2:$A$111,A24)&gt;1,"Référence en double",""),IF(OR(B24&lt;'Paramètres'!$B$4,B24&gt;'Paramètres'!$B$5),"Date hors période",""),IF(OR(C24="",D24="",E24="",F24="",J24=""),"Champ requis manquant",""),IF(J24="À vérifier","Saisie à vérifier","")))</f>
        <v/>
      </c>
    </row>
    <row r="25" ht="22" customHeight="1">
      <c r="A25" s="24" t="n"/>
      <c r="B25" s="67" t="n"/>
      <c r="C25" s="32" t="n"/>
      <c r="D25" s="32" t="n"/>
      <c r="E25" s="32" t="n"/>
      <c r="F25" s="68" t="n"/>
      <c r="G25" s="69">
        <f>IF(D25="","",IFERROR(VLOOKUP(D25,'Paramètres'!$D$2:$E$10,2,FALSE),""))</f>
        <v/>
      </c>
      <c r="H25" s="69">
        <f>IF(OR(C25="",F25="",G25="",J25&lt;&gt;"Validé"),"",IF(C25="Vente",F25*G25,-F25*G25))</f>
        <v/>
      </c>
      <c r="I25" s="70">
        <f>IF(OR(C25="",F25="",J25&lt;&gt;"Validé"),"",IF(C25="Vente",F25,-F25))</f>
        <v/>
      </c>
      <c r="J25" s="32" t="n"/>
      <c r="K25" s="36" t="n"/>
      <c r="L25" s="37">
        <f>IF(COUNTA(A25:F25,J25:K25)=0,"",_xlfn.TEXTJOIN(" | ",TRUE,IF(A25="","Référence manquante",""),IF(COUNTIF($A$2:$A$111,A25)&gt;1,"Référence en double",""),IF(OR(B25&lt;'Paramètres'!$B$4,B25&gt;'Paramètres'!$B$5),"Date hors période",""),IF(OR(C25="",D25="",E25="",F25="",J25=""),"Champ requis manquant",""),IF(J25="À vérifier","Saisie à vérifier","")))</f>
        <v/>
      </c>
    </row>
    <row r="26" ht="22" customHeight="1">
      <c r="A26" s="24" t="n"/>
      <c r="B26" s="67" t="n"/>
      <c r="C26" s="32" t="n"/>
      <c r="D26" s="32" t="n"/>
      <c r="E26" s="32" t="n"/>
      <c r="F26" s="68" t="n"/>
      <c r="G26" s="69">
        <f>IF(D26="","",IFERROR(VLOOKUP(D26,'Paramètres'!$D$2:$E$10,2,FALSE),""))</f>
        <v/>
      </c>
      <c r="H26" s="69">
        <f>IF(OR(C26="",F26="",G26="",J26&lt;&gt;"Validé"),"",IF(C26="Vente",F26*G26,-F26*G26))</f>
        <v/>
      </c>
      <c r="I26" s="70">
        <f>IF(OR(C26="",F26="",J26&lt;&gt;"Validé"),"",IF(C26="Vente",F26,-F26))</f>
        <v/>
      </c>
      <c r="J26" s="32" t="n"/>
      <c r="K26" s="36" t="n"/>
      <c r="L26" s="37">
        <f>IF(COUNTA(A26:F26,J26:K26)=0,"",_xlfn.TEXTJOIN(" | ",TRUE,IF(A26="","Référence manquante",""),IF(COUNTIF($A$2:$A$111,A26)&gt;1,"Référence en double",""),IF(OR(B26&lt;'Paramètres'!$B$4,B26&gt;'Paramètres'!$B$5),"Date hors période",""),IF(OR(C26="",D26="",E26="",F26="",J26=""),"Champ requis manquant",""),IF(J26="À vérifier","Saisie à vérifier","")))</f>
        <v/>
      </c>
    </row>
    <row r="27" ht="22" customHeight="1">
      <c r="A27" s="24" t="n"/>
      <c r="B27" s="67" t="n"/>
      <c r="C27" s="32" t="n"/>
      <c r="D27" s="32" t="n"/>
      <c r="E27" s="32" t="n"/>
      <c r="F27" s="68" t="n"/>
      <c r="G27" s="69">
        <f>IF(D27="","",IFERROR(VLOOKUP(D27,'Paramètres'!$D$2:$E$10,2,FALSE),""))</f>
        <v/>
      </c>
      <c r="H27" s="69">
        <f>IF(OR(C27="",F27="",G27="",J27&lt;&gt;"Validé"),"",IF(C27="Vente",F27*G27,-F27*G27))</f>
        <v/>
      </c>
      <c r="I27" s="70">
        <f>IF(OR(C27="",F27="",J27&lt;&gt;"Validé"),"",IF(C27="Vente",F27,-F27))</f>
        <v/>
      </c>
      <c r="J27" s="32" t="n"/>
      <c r="K27" s="36" t="n"/>
      <c r="L27" s="37">
        <f>IF(COUNTA(A27:F27,J27:K27)=0,"",_xlfn.TEXTJOIN(" | ",TRUE,IF(A27="","Référence manquante",""),IF(COUNTIF($A$2:$A$111,A27)&gt;1,"Référence en double",""),IF(OR(B27&lt;'Paramètres'!$B$4,B27&gt;'Paramètres'!$B$5),"Date hors période",""),IF(OR(C27="",D27="",E27="",F27="",J27=""),"Champ requis manquant",""),IF(J27="À vérifier","Saisie à vérifier","")))</f>
        <v/>
      </c>
    </row>
    <row r="28" ht="22" customHeight="1">
      <c r="A28" s="24" t="n"/>
      <c r="B28" s="67" t="n"/>
      <c r="C28" s="32" t="n"/>
      <c r="D28" s="32" t="n"/>
      <c r="E28" s="32" t="n"/>
      <c r="F28" s="68" t="n"/>
      <c r="G28" s="69">
        <f>IF(D28="","",IFERROR(VLOOKUP(D28,'Paramètres'!$D$2:$E$10,2,FALSE),""))</f>
        <v/>
      </c>
      <c r="H28" s="69">
        <f>IF(OR(C28="",F28="",G28="",J28&lt;&gt;"Validé"),"",IF(C28="Vente",F28*G28,-F28*G28))</f>
        <v/>
      </c>
      <c r="I28" s="70">
        <f>IF(OR(C28="",F28="",J28&lt;&gt;"Validé"),"",IF(C28="Vente",F28,-F28))</f>
        <v/>
      </c>
      <c r="J28" s="32" t="n"/>
      <c r="K28" s="36" t="n"/>
      <c r="L28" s="37">
        <f>IF(COUNTA(A28:F28,J28:K28)=0,"",_xlfn.TEXTJOIN(" | ",TRUE,IF(A28="","Référence manquante",""),IF(COUNTIF($A$2:$A$111,A28)&gt;1,"Référence en double",""),IF(OR(B28&lt;'Paramètres'!$B$4,B28&gt;'Paramètres'!$B$5),"Date hors période",""),IF(OR(C28="",D28="",E28="",F28="",J28=""),"Champ requis manquant",""),IF(J28="À vérifier","Saisie à vérifier","")))</f>
        <v/>
      </c>
    </row>
    <row r="29" ht="22" customHeight="1">
      <c r="A29" s="24" t="n"/>
      <c r="B29" s="67" t="n"/>
      <c r="C29" s="32" t="n"/>
      <c r="D29" s="32" t="n"/>
      <c r="E29" s="32" t="n"/>
      <c r="F29" s="68" t="n"/>
      <c r="G29" s="69">
        <f>IF(D29="","",IFERROR(VLOOKUP(D29,'Paramètres'!$D$2:$E$10,2,FALSE),""))</f>
        <v/>
      </c>
      <c r="H29" s="69">
        <f>IF(OR(C29="",F29="",G29="",J29&lt;&gt;"Validé"),"",IF(C29="Vente",F29*G29,-F29*G29))</f>
        <v/>
      </c>
      <c r="I29" s="70">
        <f>IF(OR(C29="",F29="",J29&lt;&gt;"Validé"),"",IF(C29="Vente",F29,-F29))</f>
        <v/>
      </c>
      <c r="J29" s="32" t="n"/>
      <c r="K29" s="36" t="n"/>
      <c r="L29" s="37">
        <f>IF(COUNTA(A29:F29,J29:K29)=0,"",_xlfn.TEXTJOIN(" | ",TRUE,IF(A29="","Référence manquante",""),IF(COUNTIF($A$2:$A$111,A29)&gt;1,"Référence en double",""),IF(OR(B29&lt;'Paramètres'!$B$4,B29&gt;'Paramètres'!$B$5),"Date hors période",""),IF(OR(C29="",D29="",E29="",F29="",J29=""),"Champ requis manquant",""),IF(J29="À vérifier","Saisie à vérifier","")))</f>
        <v/>
      </c>
    </row>
    <row r="30" ht="22" customHeight="1">
      <c r="A30" s="24" t="n"/>
      <c r="B30" s="67" t="n"/>
      <c r="C30" s="32" t="n"/>
      <c r="D30" s="32" t="n"/>
      <c r="E30" s="32" t="n"/>
      <c r="F30" s="68" t="n"/>
      <c r="G30" s="69">
        <f>IF(D30="","",IFERROR(VLOOKUP(D30,'Paramètres'!$D$2:$E$10,2,FALSE),""))</f>
        <v/>
      </c>
      <c r="H30" s="69">
        <f>IF(OR(C30="",F30="",G30="",J30&lt;&gt;"Validé"),"",IF(C30="Vente",F30*G30,-F30*G30))</f>
        <v/>
      </c>
      <c r="I30" s="70">
        <f>IF(OR(C30="",F30="",J30&lt;&gt;"Validé"),"",IF(C30="Vente",F30,-F30))</f>
        <v/>
      </c>
      <c r="J30" s="32" t="n"/>
      <c r="K30" s="36" t="n"/>
      <c r="L30" s="37">
        <f>IF(COUNTA(A30:F30,J30:K30)=0,"",_xlfn.TEXTJOIN(" | ",TRUE,IF(A30="","Référence manquante",""),IF(COUNTIF($A$2:$A$111,A30)&gt;1,"Référence en double",""),IF(OR(B30&lt;'Paramètres'!$B$4,B30&gt;'Paramètres'!$B$5),"Date hors période",""),IF(OR(C30="",D30="",E30="",F30="",J30=""),"Champ requis manquant",""),IF(J30="À vérifier","Saisie à vérifier","")))</f>
        <v/>
      </c>
    </row>
    <row r="31" ht="22" customHeight="1">
      <c r="A31" s="24" t="n"/>
      <c r="B31" s="67" t="n"/>
      <c r="C31" s="32" t="n"/>
      <c r="D31" s="32" t="n"/>
      <c r="E31" s="32" t="n"/>
      <c r="F31" s="68" t="n"/>
      <c r="G31" s="69">
        <f>IF(D31="","",IFERROR(VLOOKUP(D31,'Paramètres'!$D$2:$E$10,2,FALSE),""))</f>
        <v/>
      </c>
      <c r="H31" s="69">
        <f>IF(OR(C31="",F31="",G31="",J31&lt;&gt;"Validé"),"",IF(C31="Vente",F31*G31,-F31*G31))</f>
        <v/>
      </c>
      <c r="I31" s="70">
        <f>IF(OR(C31="",F31="",J31&lt;&gt;"Validé"),"",IF(C31="Vente",F31,-F31))</f>
        <v/>
      </c>
      <c r="J31" s="32" t="n"/>
      <c r="K31" s="36" t="n"/>
      <c r="L31" s="37">
        <f>IF(COUNTA(A31:F31,J31:K31)=0,"",_xlfn.TEXTJOIN(" | ",TRUE,IF(A31="","Référence manquante",""),IF(COUNTIF($A$2:$A$111,A31)&gt;1,"Référence en double",""),IF(OR(B31&lt;'Paramètres'!$B$4,B31&gt;'Paramètres'!$B$5),"Date hors période",""),IF(OR(C31="",D31="",E31="",F31="",J31=""),"Champ requis manquant",""),IF(J31="À vérifier","Saisie à vérifier","")))</f>
        <v/>
      </c>
    </row>
    <row r="32" ht="22" customHeight="1">
      <c r="A32" s="24" t="n"/>
      <c r="B32" s="67" t="n"/>
      <c r="C32" s="32" t="n"/>
      <c r="D32" s="32" t="n"/>
      <c r="E32" s="32" t="n"/>
      <c r="F32" s="68" t="n"/>
      <c r="G32" s="69">
        <f>IF(D32="","",IFERROR(VLOOKUP(D32,'Paramètres'!$D$2:$E$10,2,FALSE),""))</f>
        <v/>
      </c>
      <c r="H32" s="69">
        <f>IF(OR(C32="",F32="",G32="",J32&lt;&gt;"Validé"),"",IF(C32="Vente",F32*G32,-F32*G32))</f>
        <v/>
      </c>
      <c r="I32" s="70">
        <f>IF(OR(C32="",F32="",J32&lt;&gt;"Validé"),"",IF(C32="Vente",F32,-F32))</f>
        <v/>
      </c>
      <c r="J32" s="32" t="n"/>
      <c r="K32" s="36" t="n"/>
      <c r="L32" s="37">
        <f>IF(COUNTA(A32:F32,J32:K32)=0,"",_xlfn.TEXTJOIN(" | ",TRUE,IF(A32="","Référence manquante",""),IF(COUNTIF($A$2:$A$111,A32)&gt;1,"Référence en double",""),IF(OR(B32&lt;'Paramètres'!$B$4,B32&gt;'Paramètres'!$B$5),"Date hors période",""),IF(OR(C32="",D32="",E32="",F32="",J32=""),"Champ requis manquant",""),IF(J32="À vérifier","Saisie à vérifier","")))</f>
        <v/>
      </c>
    </row>
    <row r="33" ht="22" customHeight="1">
      <c r="A33" s="24" t="n"/>
      <c r="B33" s="67" t="n"/>
      <c r="C33" s="32" t="n"/>
      <c r="D33" s="32" t="n"/>
      <c r="E33" s="32" t="n"/>
      <c r="F33" s="68" t="n"/>
      <c r="G33" s="69">
        <f>IF(D33="","",IFERROR(VLOOKUP(D33,'Paramètres'!$D$2:$E$10,2,FALSE),""))</f>
        <v/>
      </c>
      <c r="H33" s="69">
        <f>IF(OR(C33="",F33="",G33="",J33&lt;&gt;"Validé"),"",IF(C33="Vente",F33*G33,-F33*G33))</f>
        <v/>
      </c>
      <c r="I33" s="70">
        <f>IF(OR(C33="",F33="",J33&lt;&gt;"Validé"),"",IF(C33="Vente",F33,-F33))</f>
        <v/>
      </c>
      <c r="J33" s="32" t="n"/>
      <c r="K33" s="36" t="n"/>
      <c r="L33" s="37">
        <f>IF(COUNTA(A33:F33,J33:K33)=0,"",_xlfn.TEXTJOIN(" | ",TRUE,IF(A33="","Référence manquante",""),IF(COUNTIF($A$2:$A$111,A33)&gt;1,"Référence en double",""),IF(OR(B33&lt;'Paramètres'!$B$4,B33&gt;'Paramètres'!$B$5),"Date hors période",""),IF(OR(C33="",D33="",E33="",F33="",J33=""),"Champ requis manquant",""),IF(J33="À vérifier","Saisie à vérifier","")))</f>
        <v/>
      </c>
    </row>
    <row r="34" ht="22" customHeight="1">
      <c r="A34" s="24" t="n"/>
      <c r="B34" s="67" t="n"/>
      <c r="C34" s="32" t="n"/>
      <c r="D34" s="32" t="n"/>
      <c r="E34" s="32" t="n"/>
      <c r="F34" s="68" t="n"/>
      <c r="G34" s="69">
        <f>IF(D34="","",IFERROR(VLOOKUP(D34,'Paramètres'!$D$2:$E$10,2,FALSE),""))</f>
        <v/>
      </c>
      <c r="H34" s="69">
        <f>IF(OR(C34="",F34="",G34="",J34&lt;&gt;"Validé"),"",IF(C34="Vente",F34*G34,-F34*G34))</f>
        <v/>
      </c>
      <c r="I34" s="70">
        <f>IF(OR(C34="",F34="",J34&lt;&gt;"Validé"),"",IF(C34="Vente",F34,-F34))</f>
        <v/>
      </c>
      <c r="J34" s="32" t="n"/>
      <c r="K34" s="36" t="n"/>
      <c r="L34" s="37">
        <f>IF(COUNTA(A34:F34,J34:K34)=0,"",_xlfn.TEXTJOIN(" | ",TRUE,IF(A34="","Référence manquante",""),IF(COUNTIF($A$2:$A$111,A34)&gt;1,"Référence en double",""),IF(OR(B34&lt;'Paramètres'!$B$4,B34&gt;'Paramètres'!$B$5),"Date hors période",""),IF(OR(C34="",D34="",E34="",F34="",J34=""),"Champ requis manquant",""),IF(J34="À vérifier","Saisie à vérifier","")))</f>
        <v/>
      </c>
    </row>
    <row r="35" ht="22" customHeight="1">
      <c r="A35" s="24" t="n"/>
      <c r="B35" s="67" t="n"/>
      <c r="C35" s="32" t="n"/>
      <c r="D35" s="32" t="n"/>
      <c r="E35" s="32" t="n"/>
      <c r="F35" s="68" t="n"/>
      <c r="G35" s="69">
        <f>IF(D35="","",IFERROR(VLOOKUP(D35,'Paramètres'!$D$2:$E$10,2,FALSE),""))</f>
        <v/>
      </c>
      <c r="H35" s="69">
        <f>IF(OR(C35="",F35="",G35="",J35&lt;&gt;"Validé"),"",IF(C35="Vente",F35*G35,-F35*G35))</f>
        <v/>
      </c>
      <c r="I35" s="70">
        <f>IF(OR(C35="",F35="",J35&lt;&gt;"Validé"),"",IF(C35="Vente",F35,-F35))</f>
        <v/>
      </c>
      <c r="J35" s="32" t="n"/>
      <c r="K35" s="36" t="n"/>
      <c r="L35" s="37">
        <f>IF(COUNTA(A35:F35,J35:K35)=0,"",_xlfn.TEXTJOIN(" | ",TRUE,IF(A35="","Référence manquante",""),IF(COUNTIF($A$2:$A$111,A35)&gt;1,"Référence en double",""),IF(OR(B35&lt;'Paramètres'!$B$4,B35&gt;'Paramètres'!$B$5),"Date hors période",""),IF(OR(C35="",D35="",E35="",F35="",J35=""),"Champ requis manquant",""),IF(J35="À vérifier","Saisie à vérifier","")))</f>
        <v/>
      </c>
    </row>
    <row r="36" ht="22" customHeight="1">
      <c r="A36" s="24" t="n"/>
      <c r="B36" s="67" t="n"/>
      <c r="C36" s="32" t="n"/>
      <c r="D36" s="32" t="n"/>
      <c r="E36" s="32" t="n"/>
      <c r="F36" s="68" t="n"/>
      <c r="G36" s="69">
        <f>IF(D36="","",IFERROR(VLOOKUP(D36,'Paramètres'!$D$2:$E$10,2,FALSE),""))</f>
        <v/>
      </c>
      <c r="H36" s="69">
        <f>IF(OR(C36="",F36="",G36="",J36&lt;&gt;"Validé"),"",IF(C36="Vente",F36*G36,-F36*G36))</f>
        <v/>
      </c>
      <c r="I36" s="70">
        <f>IF(OR(C36="",F36="",J36&lt;&gt;"Validé"),"",IF(C36="Vente",F36,-F36))</f>
        <v/>
      </c>
      <c r="J36" s="32" t="n"/>
      <c r="K36" s="36" t="n"/>
      <c r="L36" s="37">
        <f>IF(COUNTA(A36:F36,J36:K36)=0,"",_xlfn.TEXTJOIN(" | ",TRUE,IF(A36="","Référence manquante",""),IF(COUNTIF($A$2:$A$111,A36)&gt;1,"Référence en double",""),IF(OR(B36&lt;'Paramètres'!$B$4,B36&gt;'Paramètres'!$B$5),"Date hors période",""),IF(OR(C36="",D36="",E36="",F36="",J36=""),"Champ requis manquant",""),IF(J36="À vérifier","Saisie à vérifier","")))</f>
        <v/>
      </c>
    </row>
    <row r="37" ht="22" customHeight="1">
      <c r="A37" s="24" t="n"/>
      <c r="B37" s="67" t="n"/>
      <c r="C37" s="32" t="n"/>
      <c r="D37" s="32" t="n"/>
      <c r="E37" s="32" t="n"/>
      <c r="F37" s="68" t="n"/>
      <c r="G37" s="69">
        <f>IF(D37="","",IFERROR(VLOOKUP(D37,'Paramètres'!$D$2:$E$10,2,FALSE),""))</f>
        <v/>
      </c>
      <c r="H37" s="69">
        <f>IF(OR(C37="",F37="",G37="",J37&lt;&gt;"Validé"),"",IF(C37="Vente",F37*G37,-F37*G37))</f>
        <v/>
      </c>
      <c r="I37" s="70">
        <f>IF(OR(C37="",F37="",J37&lt;&gt;"Validé"),"",IF(C37="Vente",F37,-F37))</f>
        <v/>
      </c>
      <c r="J37" s="32" t="n"/>
      <c r="K37" s="36" t="n"/>
      <c r="L37" s="37">
        <f>IF(COUNTA(A37:F37,J37:K37)=0,"",_xlfn.TEXTJOIN(" | ",TRUE,IF(A37="","Référence manquante",""),IF(COUNTIF($A$2:$A$111,A37)&gt;1,"Référence en double",""),IF(OR(B37&lt;'Paramètres'!$B$4,B37&gt;'Paramètres'!$B$5),"Date hors période",""),IF(OR(C37="",D37="",E37="",F37="",J37=""),"Champ requis manquant",""),IF(J37="À vérifier","Saisie à vérifier","")))</f>
        <v/>
      </c>
    </row>
    <row r="38" ht="22" customHeight="1">
      <c r="A38" s="24" t="n"/>
      <c r="B38" s="67" t="n"/>
      <c r="C38" s="32" t="n"/>
      <c r="D38" s="32" t="n"/>
      <c r="E38" s="32" t="n"/>
      <c r="F38" s="68" t="n"/>
      <c r="G38" s="69">
        <f>IF(D38="","",IFERROR(VLOOKUP(D38,'Paramètres'!$D$2:$E$10,2,FALSE),""))</f>
        <v/>
      </c>
      <c r="H38" s="69">
        <f>IF(OR(C38="",F38="",G38="",J38&lt;&gt;"Validé"),"",IF(C38="Vente",F38*G38,-F38*G38))</f>
        <v/>
      </c>
      <c r="I38" s="70">
        <f>IF(OR(C38="",F38="",J38&lt;&gt;"Validé"),"",IF(C38="Vente",F38,-F38))</f>
        <v/>
      </c>
      <c r="J38" s="32" t="n"/>
      <c r="K38" s="36" t="n"/>
      <c r="L38" s="37">
        <f>IF(COUNTA(A38:F38,J38:K38)=0,"",_xlfn.TEXTJOIN(" | ",TRUE,IF(A38="","Référence manquante",""),IF(COUNTIF($A$2:$A$111,A38)&gt;1,"Référence en double",""),IF(OR(B38&lt;'Paramètres'!$B$4,B38&gt;'Paramètres'!$B$5),"Date hors période",""),IF(OR(C38="",D38="",E38="",F38="",J38=""),"Champ requis manquant",""),IF(J38="À vérifier","Saisie à vérifier","")))</f>
        <v/>
      </c>
    </row>
    <row r="39" ht="22" customHeight="1">
      <c r="A39" s="24" t="n"/>
      <c r="B39" s="67" t="n"/>
      <c r="C39" s="32" t="n"/>
      <c r="D39" s="32" t="n"/>
      <c r="E39" s="32" t="n"/>
      <c r="F39" s="68" t="n"/>
      <c r="G39" s="69">
        <f>IF(D39="","",IFERROR(VLOOKUP(D39,'Paramètres'!$D$2:$E$10,2,FALSE),""))</f>
        <v/>
      </c>
      <c r="H39" s="69">
        <f>IF(OR(C39="",F39="",G39="",J39&lt;&gt;"Validé"),"",IF(C39="Vente",F39*G39,-F39*G39))</f>
        <v/>
      </c>
      <c r="I39" s="70">
        <f>IF(OR(C39="",F39="",J39&lt;&gt;"Validé"),"",IF(C39="Vente",F39,-F39))</f>
        <v/>
      </c>
      <c r="J39" s="32" t="n"/>
      <c r="K39" s="36" t="n"/>
      <c r="L39" s="37">
        <f>IF(COUNTA(A39:F39,J39:K39)=0,"",_xlfn.TEXTJOIN(" | ",TRUE,IF(A39="","Référence manquante",""),IF(COUNTIF($A$2:$A$111,A39)&gt;1,"Référence en double",""),IF(OR(B39&lt;'Paramètres'!$B$4,B39&gt;'Paramètres'!$B$5),"Date hors période",""),IF(OR(C39="",D39="",E39="",F39="",J39=""),"Champ requis manquant",""),IF(J39="À vérifier","Saisie à vérifier","")))</f>
        <v/>
      </c>
    </row>
    <row r="40" ht="22" customHeight="1">
      <c r="A40" s="24" t="n"/>
      <c r="B40" s="67" t="n"/>
      <c r="C40" s="32" t="n"/>
      <c r="D40" s="32" t="n"/>
      <c r="E40" s="32" t="n"/>
      <c r="F40" s="68" t="n"/>
      <c r="G40" s="69">
        <f>IF(D40="","",IFERROR(VLOOKUP(D40,'Paramètres'!$D$2:$E$10,2,FALSE),""))</f>
        <v/>
      </c>
      <c r="H40" s="69">
        <f>IF(OR(C40="",F40="",G40="",J40&lt;&gt;"Validé"),"",IF(C40="Vente",F40*G40,-F40*G40))</f>
        <v/>
      </c>
      <c r="I40" s="70">
        <f>IF(OR(C40="",F40="",J40&lt;&gt;"Validé"),"",IF(C40="Vente",F40,-F40))</f>
        <v/>
      </c>
      <c r="J40" s="32" t="n"/>
      <c r="K40" s="36" t="n"/>
      <c r="L40" s="37">
        <f>IF(COUNTA(A40:F40,J40:K40)=0,"",_xlfn.TEXTJOIN(" | ",TRUE,IF(A40="","Référence manquante",""),IF(COUNTIF($A$2:$A$111,A40)&gt;1,"Référence en double",""),IF(OR(B40&lt;'Paramètres'!$B$4,B40&gt;'Paramètres'!$B$5),"Date hors période",""),IF(OR(C40="",D40="",E40="",F40="",J40=""),"Champ requis manquant",""),IF(J40="À vérifier","Saisie à vérifier","")))</f>
        <v/>
      </c>
    </row>
    <row r="41" ht="22" customHeight="1">
      <c r="A41" s="24" t="n"/>
      <c r="B41" s="67" t="n"/>
      <c r="C41" s="32" t="n"/>
      <c r="D41" s="32" t="n"/>
      <c r="E41" s="32" t="n"/>
      <c r="F41" s="68" t="n"/>
      <c r="G41" s="69">
        <f>IF(D41="","",IFERROR(VLOOKUP(D41,'Paramètres'!$D$2:$E$10,2,FALSE),""))</f>
        <v/>
      </c>
      <c r="H41" s="69">
        <f>IF(OR(C41="",F41="",G41="",J41&lt;&gt;"Validé"),"",IF(C41="Vente",F41*G41,-F41*G41))</f>
        <v/>
      </c>
      <c r="I41" s="70">
        <f>IF(OR(C41="",F41="",J41&lt;&gt;"Validé"),"",IF(C41="Vente",F41,-F41))</f>
        <v/>
      </c>
      <c r="J41" s="32" t="n"/>
      <c r="K41" s="36" t="n"/>
      <c r="L41" s="37">
        <f>IF(COUNTA(A41:F41,J41:K41)=0,"",_xlfn.TEXTJOIN(" | ",TRUE,IF(A41="","Référence manquante",""),IF(COUNTIF($A$2:$A$111,A41)&gt;1,"Référence en double",""),IF(OR(B41&lt;'Paramètres'!$B$4,B41&gt;'Paramètres'!$B$5),"Date hors période",""),IF(OR(C41="",D41="",E41="",F41="",J41=""),"Champ requis manquant",""),IF(J41="À vérifier","Saisie à vérifier","")))</f>
        <v/>
      </c>
    </row>
    <row r="42" ht="22" customHeight="1">
      <c r="A42" s="24" t="n"/>
      <c r="B42" s="67" t="n"/>
      <c r="C42" s="32" t="n"/>
      <c r="D42" s="32" t="n"/>
      <c r="E42" s="32" t="n"/>
      <c r="F42" s="68" t="n"/>
      <c r="G42" s="69">
        <f>IF(D42="","",IFERROR(VLOOKUP(D42,'Paramètres'!$D$2:$E$10,2,FALSE),""))</f>
        <v/>
      </c>
      <c r="H42" s="69">
        <f>IF(OR(C42="",F42="",G42="",J42&lt;&gt;"Validé"),"",IF(C42="Vente",F42*G42,-F42*G42))</f>
        <v/>
      </c>
      <c r="I42" s="70">
        <f>IF(OR(C42="",F42="",J42&lt;&gt;"Validé"),"",IF(C42="Vente",F42,-F42))</f>
        <v/>
      </c>
      <c r="J42" s="32" t="n"/>
      <c r="K42" s="36" t="n"/>
      <c r="L42" s="37">
        <f>IF(COUNTA(A42:F42,J42:K42)=0,"",_xlfn.TEXTJOIN(" | ",TRUE,IF(A42="","Référence manquante",""),IF(COUNTIF($A$2:$A$111,A42)&gt;1,"Référence en double",""),IF(OR(B42&lt;'Paramètres'!$B$4,B42&gt;'Paramètres'!$B$5),"Date hors période",""),IF(OR(C42="",D42="",E42="",F42="",J42=""),"Champ requis manquant",""),IF(J42="À vérifier","Saisie à vérifier","")))</f>
        <v/>
      </c>
    </row>
    <row r="43" ht="22" customHeight="1">
      <c r="A43" s="24" t="n"/>
      <c r="B43" s="67" t="n"/>
      <c r="C43" s="32" t="n"/>
      <c r="D43" s="32" t="n"/>
      <c r="E43" s="32" t="n"/>
      <c r="F43" s="68" t="n"/>
      <c r="G43" s="69">
        <f>IF(D43="","",IFERROR(VLOOKUP(D43,'Paramètres'!$D$2:$E$10,2,FALSE),""))</f>
        <v/>
      </c>
      <c r="H43" s="69">
        <f>IF(OR(C43="",F43="",G43="",J43&lt;&gt;"Validé"),"",IF(C43="Vente",F43*G43,-F43*G43))</f>
        <v/>
      </c>
      <c r="I43" s="70">
        <f>IF(OR(C43="",F43="",J43&lt;&gt;"Validé"),"",IF(C43="Vente",F43,-F43))</f>
        <v/>
      </c>
      <c r="J43" s="32" t="n"/>
      <c r="K43" s="36" t="n"/>
      <c r="L43" s="37">
        <f>IF(COUNTA(A43:F43,J43:K43)=0,"",_xlfn.TEXTJOIN(" | ",TRUE,IF(A43="","Référence manquante",""),IF(COUNTIF($A$2:$A$111,A43)&gt;1,"Référence en double",""),IF(OR(B43&lt;'Paramètres'!$B$4,B43&gt;'Paramètres'!$B$5),"Date hors période",""),IF(OR(C43="",D43="",E43="",F43="",J43=""),"Champ requis manquant",""),IF(J43="À vérifier","Saisie à vérifier","")))</f>
        <v/>
      </c>
    </row>
    <row r="44" ht="22" customHeight="1">
      <c r="A44" s="24" t="n"/>
      <c r="B44" s="67" t="n"/>
      <c r="C44" s="32" t="n"/>
      <c r="D44" s="32" t="n"/>
      <c r="E44" s="32" t="n"/>
      <c r="F44" s="68" t="n"/>
      <c r="G44" s="69">
        <f>IF(D44="","",IFERROR(VLOOKUP(D44,'Paramètres'!$D$2:$E$10,2,FALSE),""))</f>
        <v/>
      </c>
      <c r="H44" s="69">
        <f>IF(OR(C44="",F44="",G44="",J44&lt;&gt;"Validé"),"",IF(C44="Vente",F44*G44,-F44*G44))</f>
        <v/>
      </c>
      <c r="I44" s="70">
        <f>IF(OR(C44="",F44="",J44&lt;&gt;"Validé"),"",IF(C44="Vente",F44,-F44))</f>
        <v/>
      </c>
      <c r="J44" s="32" t="n"/>
      <c r="K44" s="36" t="n"/>
      <c r="L44" s="37">
        <f>IF(COUNTA(A44:F44,J44:K44)=0,"",_xlfn.TEXTJOIN(" | ",TRUE,IF(A44="","Référence manquante",""),IF(COUNTIF($A$2:$A$111,A44)&gt;1,"Référence en double",""),IF(OR(B44&lt;'Paramètres'!$B$4,B44&gt;'Paramètres'!$B$5),"Date hors période",""),IF(OR(C44="",D44="",E44="",F44="",J44=""),"Champ requis manquant",""),IF(J44="À vérifier","Saisie à vérifier","")))</f>
        <v/>
      </c>
    </row>
    <row r="45" ht="22" customHeight="1">
      <c r="A45" s="24" t="n"/>
      <c r="B45" s="67" t="n"/>
      <c r="C45" s="32" t="n"/>
      <c r="D45" s="32" t="n"/>
      <c r="E45" s="32" t="n"/>
      <c r="F45" s="68" t="n"/>
      <c r="G45" s="69">
        <f>IF(D45="","",IFERROR(VLOOKUP(D45,'Paramètres'!$D$2:$E$10,2,FALSE),""))</f>
        <v/>
      </c>
      <c r="H45" s="69">
        <f>IF(OR(C45="",F45="",G45="",J45&lt;&gt;"Validé"),"",IF(C45="Vente",F45*G45,-F45*G45))</f>
        <v/>
      </c>
      <c r="I45" s="70">
        <f>IF(OR(C45="",F45="",J45&lt;&gt;"Validé"),"",IF(C45="Vente",F45,-F45))</f>
        <v/>
      </c>
      <c r="J45" s="32" t="n"/>
      <c r="K45" s="36" t="n"/>
      <c r="L45" s="37">
        <f>IF(COUNTA(A45:F45,J45:K45)=0,"",_xlfn.TEXTJOIN(" | ",TRUE,IF(A45="","Référence manquante",""),IF(COUNTIF($A$2:$A$111,A45)&gt;1,"Référence en double",""),IF(OR(B45&lt;'Paramètres'!$B$4,B45&gt;'Paramètres'!$B$5),"Date hors période",""),IF(OR(C45="",D45="",E45="",F45="",J45=""),"Champ requis manquant",""),IF(J45="À vérifier","Saisie à vérifier","")))</f>
        <v/>
      </c>
    </row>
    <row r="46" ht="22" customHeight="1">
      <c r="A46" s="24" t="n"/>
      <c r="B46" s="67" t="n"/>
      <c r="C46" s="32" t="n"/>
      <c r="D46" s="32" t="n"/>
      <c r="E46" s="32" t="n"/>
      <c r="F46" s="68" t="n"/>
      <c r="G46" s="69">
        <f>IF(D46="","",IFERROR(VLOOKUP(D46,'Paramètres'!$D$2:$E$10,2,FALSE),""))</f>
        <v/>
      </c>
      <c r="H46" s="69">
        <f>IF(OR(C46="",F46="",G46="",J46&lt;&gt;"Validé"),"",IF(C46="Vente",F46*G46,-F46*G46))</f>
        <v/>
      </c>
      <c r="I46" s="70">
        <f>IF(OR(C46="",F46="",J46&lt;&gt;"Validé"),"",IF(C46="Vente",F46,-F46))</f>
        <v/>
      </c>
      <c r="J46" s="32" t="n"/>
      <c r="K46" s="36" t="n"/>
      <c r="L46" s="37">
        <f>IF(COUNTA(A46:F46,J46:K46)=0,"",_xlfn.TEXTJOIN(" | ",TRUE,IF(A46="","Référence manquante",""),IF(COUNTIF($A$2:$A$111,A46)&gt;1,"Référence en double",""),IF(OR(B46&lt;'Paramètres'!$B$4,B46&gt;'Paramètres'!$B$5),"Date hors période",""),IF(OR(C46="",D46="",E46="",F46="",J46=""),"Champ requis manquant",""),IF(J46="À vérifier","Saisie à vérifier","")))</f>
        <v/>
      </c>
    </row>
    <row r="47" ht="22" customHeight="1">
      <c r="A47" s="24" t="n"/>
      <c r="B47" s="67" t="n"/>
      <c r="C47" s="32" t="n"/>
      <c r="D47" s="32" t="n"/>
      <c r="E47" s="32" t="n"/>
      <c r="F47" s="68" t="n"/>
      <c r="G47" s="69">
        <f>IF(D47="","",IFERROR(VLOOKUP(D47,'Paramètres'!$D$2:$E$10,2,FALSE),""))</f>
        <v/>
      </c>
      <c r="H47" s="69">
        <f>IF(OR(C47="",F47="",G47="",J47&lt;&gt;"Validé"),"",IF(C47="Vente",F47*G47,-F47*G47))</f>
        <v/>
      </c>
      <c r="I47" s="70">
        <f>IF(OR(C47="",F47="",J47&lt;&gt;"Validé"),"",IF(C47="Vente",F47,-F47))</f>
        <v/>
      </c>
      <c r="J47" s="32" t="n"/>
      <c r="K47" s="36" t="n"/>
      <c r="L47" s="37">
        <f>IF(COUNTA(A47:F47,J47:K47)=0,"",_xlfn.TEXTJOIN(" | ",TRUE,IF(A47="","Référence manquante",""),IF(COUNTIF($A$2:$A$111,A47)&gt;1,"Référence en double",""),IF(OR(B47&lt;'Paramètres'!$B$4,B47&gt;'Paramètres'!$B$5),"Date hors période",""),IF(OR(C47="",D47="",E47="",F47="",J47=""),"Champ requis manquant",""),IF(J47="À vérifier","Saisie à vérifier","")))</f>
        <v/>
      </c>
    </row>
    <row r="48" ht="22" customHeight="1">
      <c r="A48" s="24" t="n"/>
      <c r="B48" s="67" t="n"/>
      <c r="C48" s="32" t="n"/>
      <c r="D48" s="32" t="n"/>
      <c r="E48" s="32" t="n"/>
      <c r="F48" s="68" t="n"/>
      <c r="G48" s="69">
        <f>IF(D48="","",IFERROR(VLOOKUP(D48,'Paramètres'!$D$2:$E$10,2,FALSE),""))</f>
        <v/>
      </c>
      <c r="H48" s="69">
        <f>IF(OR(C48="",F48="",G48="",J48&lt;&gt;"Validé"),"",IF(C48="Vente",F48*G48,-F48*G48))</f>
        <v/>
      </c>
      <c r="I48" s="70">
        <f>IF(OR(C48="",F48="",J48&lt;&gt;"Validé"),"",IF(C48="Vente",F48,-F48))</f>
        <v/>
      </c>
      <c r="J48" s="32" t="n"/>
      <c r="K48" s="36" t="n"/>
      <c r="L48" s="37">
        <f>IF(COUNTA(A48:F48,J48:K48)=0,"",_xlfn.TEXTJOIN(" | ",TRUE,IF(A48="","Référence manquante",""),IF(COUNTIF($A$2:$A$111,A48)&gt;1,"Référence en double",""),IF(OR(B48&lt;'Paramètres'!$B$4,B48&gt;'Paramètres'!$B$5),"Date hors période",""),IF(OR(C48="",D48="",E48="",F48="",J48=""),"Champ requis manquant",""),IF(J48="À vérifier","Saisie à vérifier","")))</f>
        <v/>
      </c>
    </row>
    <row r="49" ht="22" customHeight="1">
      <c r="A49" s="24" t="n"/>
      <c r="B49" s="67" t="n"/>
      <c r="C49" s="32" t="n"/>
      <c r="D49" s="32" t="n"/>
      <c r="E49" s="32" t="n"/>
      <c r="F49" s="68" t="n"/>
      <c r="G49" s="69">
        <f>IF(D49="","",IFERROR(VLOOKUP(D49,'Paramètres'!$D$2:$E$10,2,FALSE),""))</f>
        <v/>
      </c>
      <c r="H49" s="69">
        <f>IF(OR(C49="",F49="",G49="",J49&lt;&gt;"Validé"),"",IF(C49="Vente",F49*G49,-F49*G49))</f>
        <v/>
      </c>
      <c r="I49" s="70">
        <f>IF(OR(C49="",F49="",J49&lt;&gt;"Validé"),"",IF(C49="Vente",F49,-F49))</f>
        <v/>
      </c>
      <c r="J49" s="32" t="n"/>
      <c r="K49" s="36" t="n"/>
      <c r="L49" s="37">
        <f>IF(COUNTA(A49:F49,J49:K49)=0,"",_xlfn.TEXTJOIN(" | ",TRUE,IF(A49="","Référence manquante",""),IF(COUNTIF($A$2:$A$111,A49)&gt;1,"Référence en double",""),IF(OR(B49&lt;'Paramètres'!$B$4,B49&gt;'Paramètres'!$B$5),"Date hors période",""),IF(OR(C49="",D49="",E49="",F49="",J49=""),"Champ requis manquant",""),IF(J49="À vérifier","Saisie à vérifier","")))</f>
        <v/>
      </c>
    </row>
    <row r="50" ht="22" customHeight="1">
      <c r="A50" s="24" t="n"/>
      <c r="B50" s="67" t="n"/>
      <c r="C50" s="32" t="n"/>
      <c r="D50" s="32" t="n"/>
      <c r="E50" s="32" t="n"/>
      <c r="F50" s="68" t="n"/>
      <c r="G50" s="69">
        <f>IF(D50="","",IFERROR(VLOOKUP(D50,'Paramètres'!$D$2:$E$10,2,FALSE),""))</f>
        <v/>
      </c>
      <c r="H50" s="69">
        <f>IF(OR(C50="",F50="",G50="",J50&lt;&gt;"Validé"),"",IF(C50="Vente",F50*G50,-F50*G50))</f>
        <v/>
      </c>
      <c r="I50" s="70">
        <f>IF(OR(C50="",F50="",J50&lt;&gt;"Validé"),"",IF(C50="Vente",F50,-F50))</f>
        <v/>
      </c>
      <c r="J50" s="32" t="n"/>
      <c r="K50" s="36" t="n"/>
      <c r="L50" s="37">
        <f>IF(COUNTA(A50:F50,J50:K50)=0,"",_xlfn.TEXTJOIN(" | ",TRUE,IF(A50="","Référence manquante",""),IF(COUNTIF($A$2:$A$111,A50)&gt;1,"Référence en double",""),IF(OR(B50&lt;'Paramètres'!$B$4,B50&gt;'Paramètres'!$B$5),"Date hors période",""),IF(OR(C50="",D50="",E50="",F50="",J50=""),"Champ requis manquant",""),IF(J50="À vérifier","Saisie à vérifier","")))</f>
        <v/>
      </c>
    </row>
    <row r="51" ht="22" customHeight="1">
      <c r="A51" s="24" t="n"/>
      <c r="B51" s="67" t="n"/>
      <c r="C51" s="32" t="n"/>
      <c r="D51" s="32" t="n"/>
      <c r="E51" s="32" t="n"/>
      <c r="F51" s="68" t="n"/>
      <c r="G51" s="69">
        <f>IF(D51="","",IFERROR(VLOOKUP(D51,'Paramètres'!$D$2:$E$10,2,FALSE),""))</f>
        <v/>
      </c>
      <c r="H51" s="69">
        <f>IF(OR(C51="",F51="",G51="",J51&lt;&gt;"Validé"),"",IF(C51="Vente",F51*G51,-F51*G51))</f>
        <v/>
      </c>
      <c r="I51" s="70">
        <f>IF(OR(C51="",F51="",J51&lt;&gt;"Validé"),"",IF(C51="Vente",F51,-F51))</f>
        <v/>
      </c>
      <c r="J51" s="32" t="n"/>
      <c r="K51" s="36" t="n"/>
      <c r="L51" s="37">
        <f>IF(COUNTA(A51:F51,J51:K51)=0,"",_xlfn.TEXTJOIN(" | ",TRUE,IF(A51="","Référence manquante",""),IF(COUNTIF($A$2:$A$111,A51)&gt;1,"Référence en double",""),IF(OR(B51&lt;'Paramètres'!$B$4,B51&gt;'Paramètres'!$B$5),"Date hors période",""),IF(OR(C51="",D51="",E51="",F51="",J51=""),"Champ requis manquant",""),IF(J51="À vérifier","Saisie à vérifier","")))</f>
        <v/>
      </c>
    </row>
    <row r="52" ht="22" customHeight="1">
      <c r="A52" s="24" t="n"/>
      <c r="B52" s="67" t="n"/>
      <c r="C52" s="32" t="n"/>
      <c r="D52" s="32" t="n"/>
      <c r="E52" s="32" t="n"/>
      <c r="F52" s="68" t="n"/>
      <c r="G52" s="69">
        <f>IF(D52="","",IFERROR(VLOOKUP(D52,'Paramètres'!$D$2:$E$10,2,FALSE),""))</f>
        <v/>
      </c>
      <c r="H52" s="69">
        <f>IF(OR(C52="",F52="",G52="",J52&lt;&gt;"Validé"),"",IF(C52="Vente",F52*G52,-F52*G52))</f>
        <v/>
      </c>
      <c r="I52" s="70">
        <f>IF(OR(C52="",F52="",J52&lt;&gt;"Validé"),"",IF(C52="Vente",F52,-F52))</f>
        <v/>
      </c>
      <c r="J52" s="32" t="n"/>
      <c r="K52" s="36" t="n"/>
      <c r="L52" s="37">
        <f>IF(COUNTA(A52:F52,J52:K52)=0,"",_xlfn.TEXTJOIN(" | ",TRUE,IF(A52="","Référence manquante",""),IF(COUNTIF($A$2:$A$111,A52)&gt;1,"Référence en double",""),IF(OR(B52&lt;'Paramètres'!$B$4,B52&gt;'Paramètres'!$B$5),"Date hors période",""),IF(OR(C52="",D52="",E52="",F52="",J52=""),"Champ requis manquant",""),IF(J52="À vérifier","Saisie à vérifier","")))</f>
        <v/>
      </c>
    </row>
    <row r="53" ht="22" customHeight="1">
      <c r="A53" s="24" t="n"/>
      <c r="B53" s="67" t="n"/>
      <c r="C53" s="32" t="n"/>
      <c r="D53" s="32" t="n"/>
      <c r="E53" s="32" t="n"/>
      <c r="F53" s="68" t="n"/>
      <c r="G53" s="69">
        <f>IF(D53="","",IFERROR(VLOOKUP(D53,'Paramètres'!$D$2:$E$10,2,FALSE),""))</f>
        <v/>
      </c>
      <c r="H53" s="69">
        <f>IF(OR(C53="",F53="",G53="",J53&lt;&gt;"Validé"),"",IF(C53="Vente",F53*G53,-F53*G53))</f>
        <v/>
      </c>
      <c r="I53" s="70">
        <f>IF(OR(C53="",F53="",J53&lt;&gt;"Validé"),"",IF(C53="Vente",F53,-F53))</f>
        <v/>
      </c>
      <c r="J53" s="32" t="n"/>
      <c r="K53" s="36" t="n"/>
      <c r="L53" s="37">
        <f>IF(COUNTA(A53:F53,J53:K53)=0,"",_xlfn.TEXTJOIN(" | ",TRUE,IF(A53="","Référence manquante",""),IF(COUNTIF($A$2:$A$111,A53)&gt;1,"Référence en double",""),IF(OR(B53&lt;'Paramètres'!$B$4,B53&gt;'Paramètres'!$B$5),"Date hors période",""),IF(OR(C53="",D53="",E53="",F53="",J53=""),"Champ requis manquant",""),IF(J53="À vérifier","Saisie à vérifier","")))</f>
        <v/>
      </c>
    </row>
    <row r="54" ht="22" customHeight="1">
      <c r="A54" s="24" t="n"/>
      <c r="B54" s="67" t="n"/>
      <c r="C54" s="32" t="n"/>
      <c r="D54" s="32" t="n"/>
      <c r="E54" s="32" t="n"/>
      <c r="F54" s="68" t="n"/>
      <c r="G54" s="69">
        <f>IF(D54="","",IFERROR(VLOOKUP(D54,'Paramètres'!$D$2:$E$10,2,FALSE),""))</f>
        <v/>
      </c>
      <c r="H54" s="69">
        <f>IF(OR(C54="",F54="",G54="",J54&lt;&gt;"Validé"),"",IF(C54="Vente",F54*G54,-F54*G54))</f>
        <v/>
      </c>
      <c r="I54" s="70">
        <f>IF(OR(C54="",F54="",J54&lt;&gt;"Validé"),"",IF(C54="Vente",F54,-F54))</f>
        <v/>
      </c>
      <c r="J54" s="32" t="n"/>
      <c r="K54" s="36" t="n"/>
      <c r="L54" s="37">
        <f>IF(COUNTA(A54:F54,J54:K54)=0,"",_xlfn.TEXTJOIN(" | ",TRUE,IF(A54="","Référence manquante",""),IF(COUNTIF($A$2:$A$111,A54)&gt;1,"Référence en double",""),IF(OR(B54&lt;'Paramètres'!$B$4,B54&gt;'Paramètres'!$B$5),"Date hors période",""),IF(OR(C54="",D54="",E54="",F54="",J54=""),"Champ requis manquant",""),IF(J54="À vérifier","Saisie à vérifier","")))</f>
        <v/>
      </c>
    </row>
    <row r="55" ht="22" customHeight="1">
      <c r="A55" s="24" t="n"/>
      <c r="B55" s="67" t="n"/>
      <c r="C55" s="32" t="n"/>
      <c r="D55" s="32" t="n"/>
      <c r="E55" s="32" t="n"/>
      <c r="F55" s="68" t="n"/>
      <c r="G55" s="69">
        <f>IF(D55="","",IFERROR(VLOOKUP(D55,'Paramètres'!$D$2:$E$10,2,FALSE),""))</f>
        <v/>
      </c>
      <c r="H55" s="69">
        <f>IF(OR(C55="",F55="",G55="",J55&lt;&gt;"Validé"),"",IF(C55="Vente",F55*G55,-F55*G55))</f>
        <v/>
      </c>
      <c r="I55" s="70">
        <f>IF(OR(C55="",F55="",J55&lt;&gt;"Validé"),"",IF(C55="Vente",F55,-F55))</f>
        <v/>
      </c>
      <c r="J55" s="32" t="n"/>
      <c r="K55" s="36" t="n"/>
      <c r="L55" s="37">
        <f>IF(COUNTA(A55:F55,J55:K55)=0,"",_xlfn.TEXTJOIN(" | ",TRUE,IF(A55="","Référence manquante",""),IF(COUNTIF($A$2:$A$111,A55)&gt;1,"Référence en double",""),IF(OR(B55&lt;'Paramètres'!$B$4,B55&gt;'Paramètres'!$B$5),"Date hors période",""),IF(OR(C55="",D55="",E55="",F55="",J55=""),"Champ requis manquant",""),IF(J55="À vérifier","Saisie à vérifier","")))</f>
        <v/>
      </c>
    </row>
    <row r="56" ht="22" customHeight="1">
      <c r="A56" s="24" t="n"/>
      <c r="B56" s="67" t="n"/>
      <c r="C56" s="32" t="n"/>
      <c r="D56" s="32" t="n"/>
      <c r="E56" s="32" t="n"/>
      <c r="F56" s="68" t="n"/>
      <c r="G56" s="69">
        <f>IF(D56="","",IFERROR(VLOOKUP(D56,'Paramètres'!$D$2:$E$10,2,FALSE),""))</f>
        <v/>
      </c>
      <c r="H56" s="69">
        <f>IF(OR(C56="",F56="",G56="",J56&lt;&gt;"Validé"),"",IF(C56="Vente",F56*G56,-F56*G56))</f>
        <v/>
      </c>
      <c r="I56" s="70">
        <f>IF(OR(C56="",F56="",J56&lt;&gt;"Validé"),"",IF(C56="Vente",F56,-F56))</f>
        <v/>
      </c>
      <c r="J56" s="32" t="n"/>
      <c r="K56" s="36" t="n"/>
      <c r="L56" s="37">
        <f>IF(COUNTA(A56:F56,J56:K56)=0,"",_xlfn.TEXTJOIN(" | ",TRUE,IF(A56="","Référence manquante",""),IF(COUNTIF($A$2:$A$111,A56)&gt;1,"Référence en double",""),IF(OR(B56&lt;'Paramètres'!$B$4,B56&gt;'Paramètres'!$B$5),"Date hors période",""),IF(OR(C56="",D56="",E56="",F56="",J56=""),"Champ requis manquant",""),IF(J56="À vérifier","Saisie à vérifier","")))</f>
        <v/>
      </c>
    </row>
    <row r="57" ht="22" customHeight="1">
      <c r="A57" s="24" t="n"/>
      <c r="B57" s="67" t="n"/>
      <c r="C57" s="32" t="n"/>
      <c r="D57" s="32" t="n"/>
      <c r="E57" s="32" t="n"/>
      <c r="F57" s="68" t="n"/>
      <c r="G57" s="69">
        <f>IF(D57="","",IFERROR(VLOOKUP(D57,'Paramètres'!$D$2:$E$10,2,FALSE),""))</f>
        <v/>
      </c>
      <c r="H57" s="69">
        <f>IF(OR(C57="",F57="",G57="",J57&lt;&gt;"Validé"),"",IF(C57="Vente",F57*G57,-F57*G57))</f>
        <v/>
      </c>
      <c r="I57" s="70">
        <f>IF(OR(C57="",F57="",J57&lt;&gt;"Validé"),"",IF(C57="Vente",F57,-F57))</f>
        <v/>
      </c>
      <c r="J57" s="32" t="n"/>
      <c r="K57" s="36" t="n"/>
      <c r="L57" s="37">
        <f>IF(COUNTA(A57:F57,J57:K57)=0,"",_xlfn.TEXTJOIN(" | ",TRUE,IF(A57="","Référence manquante",""),IF(COUNTIF($A$2:$A$111,A57)&gt;1,"Référence en double",""),IF(OR(B57&lt;'Paramètres'!$B$4,B57&gt;'Paramètres'!$B$5),"Date hors période",""),IF(OR(C57="",D57="",E57="",F57="",J57=""),"Champ requis manquant",""),IF(J57="À vérifier","Saisie à vérifier","")))</f>
        <v/>
      </c>
    </row>
    <row r="58" ht="22" customHeight="1">
      <c r="A58" s="24" t="n"/>
      <c r="B58" s="67" t="n"/>
      <c r="C58" s="32" t="n"/>
      <c r="D58" s="32" t="n"/>
      <c r="E58" s="32" t="n"/>
      <c r="F58" s="68" t="n"/>
      <c r="G58" s="69">
        <f>IF(D58="","",IFERROR(VLOOKUP(D58,'Paramètres'!$D$2:$E$10,2,FALSE),""))</f>
        <v/>
      </c>
      <c r="H58" s="69">
        <f>IF(OR(C58="",F58="",G58="",J58&lt;&gt;"Validé"),"",IF(C58="Vente",F58*G58,-F58*G58))</f>
        <v/>
      </c>
      <c r="I58" s="70">
        <f>IF(OR(C58="",F58="",J58&lt;&gt;"Validé"),"",IF(C58="Vente",F58,-F58))</f>
        <v/>
      </c>
      <c r="J58" s="32" t="n"/>
      <c r="K58" s="36" t="n"/>
      <c r="L58" s="37">
        <f>IF(COUNTA(A58:F58,J58:K58)=0,"",_xlfn.TEXTJOIN(" | ",TRUE,IF(A58="","Référence manquante",""),IF(COUNTIF($A$2:$A$111,A58)&gt;1,"Référence en double",""),IF(OR(B58&lt;'Paramètres'!$B$4,B58&gt;'Paramètres'!$B$5),"Date hors période",""),IF(OR(C58="",D58="",E58="",F58="",J58=""),"Champ requis manquant",""),IF(J58="À vérifier","Saisie à vérifier","")))</f>
        <v/>
      </c>
    </row>
    <row r="59" ht="22" customHeight="1">
      <c r="A59" s="24" t="n"/>
      <c r="B59" s="67" t="n"/>
      <c r="C59" s="32" t="n"/>
      <c r="D59" s="32" t="n"/>
      <c r="E59" s="32" t="n"/>
      <c r="F59" s="68" t="n"/>
      <c r="G59" s="69">
        <f>IF(D59="","",IFERROR(VLOOKUP(D59,'Paramètres'!$D$2:$E$10,2,FALSE),""))</f>
        <v/>
      </c>
      <c r="H59" s="69">
        <f>IF(OR(C59="",F59="",G59="",J59&lt;&gt;"Validé"),"",IF(C59="Vente",F59*G59,-F59*G59))</f>
        <v/>
      </c>
      <c r="I59" s="70">
        <f>IF(OR(C59="",F59="",J59&lt;&gt;"Validé"),"",IF(C59="Vente",F59,-F59))</f>
        <v/>
      </c>
      <c r="J59" s="32" t="n"/>
      <c r="K59" s="36" t="n"/>
      <c r="L59" s="37">
        <f>IF(COUNTA(A59:F59,J59:K59)=0,"",_xlfn.TEXTJOIN(" | ",TRUE,IF(A59="","Référence manquante",""),IF(COUNTIF($A$2:$A$111,A59)&gt;1,"Référence en double",""),IF(OR(B59&lt;'Paramètres'!$B$4,B59&gt;'Paramètres'!$B$5),"Date hors période",""),IF(OR(C59="",D59="",E59="",F59="",J59=""),"Champ requis manquant",""),IF(J59="À vérifier","Saisie à vérifier","")))</f>
        <v/>
      </c>
    </row>
    <row r="60" ht="22" customHeight="1">
      <c r="A60" s="24" t="n"/>
      <c r="B60" s="67" t="n"/>
      <c r="C60" s="32" t="n"/>
      <c r="D60" s="32" t="n"/>
      <c r="E60" s="32" t="n"/>
      <c r="F60" s="68" t="n"/>
      <c r="G60" s="69">
        <f>IF(D60="","",IFERROR(VLOOKUP(D60,'Paramètres'!$D$2:$E$10,2,FALSE),""))</f>
        <v/>
      </c>
      <c r="H60" s="69">
        <f>IF(OR(C60="",F60="",G60="",J60&lt;&gt;"Validé"),"",IF(C60="Vente",F60*G60,-F60*G60))</f>
        <v/>
      </c>
      <c r="I60" s="70">
        <f>IF(OR(C60="",F60="",J60&lt;&gt;"Validé"),"",IF(C60="Vente",F60,-F60))</f>
        <v/>
      </c>
      <c r="J60" s="32" t="n"/>
      <c r="K60" s="36" t="n"/>
      <c r="L60" s="37">
        <f>IF(COUNTA(A60:F60,J60:K60)=0,"",_xlfn.TEXTJOIN(" | ",TRUE,IF(A60="","Référence manquante",""),IF(COUNTIF($A$2:$A$111,A60)&gt;1,"Référence en double",""),IF(OR(B60&lt;'Paramètres'!$B$4,B60&gt;'Paramètres'!$B$5),"Date hors période",""),IF(OR(C60="",D60="",E60="",F60="",J60=""),"Champ requis manquant",""),IF(J60="À vérifier","Saisie à vérifier","")))</f>
        <v/>
      </c>
    </row>
    <row r="61" ht="22" customHeight="1">
      <c r="A61" s="24" t="n"/>
      <c r="B61" s="67" t="n"/>
      <c r="C61" s="32" t="n"/>
      <c r="D61" s="32" t="n"/>
      <c r="E61" s="32" t="n"/>
      <c r="F61" s="68" t="n"/>
      <c r="G61" s="69">
        <f>IF(D61="","",IFERROR(VLOOKUP(D61,'Paramètres'!$D$2:$E$10,2,FALSE),""))</f>
        <v/>
      </c>
      <c r="H61" s="69">
        <f>IF(OR(C61="",F61="",G61="",J61&lt;&gt;"Validé"),"",IF(C61="Vente",F61*G61,-F61*G61))</f>
        <v/>
      </c>
      <c r="I61" s="70">
        <f>IF(OR(C61="",F61="",J61&lt;&gt;"Validé"),"",IF(C61="Vente",F61,-F61))</f>
        <v/>
      </c>
      <c r="J61" s="32" t="n"/>
      <c r="K61" s="36" t="n"/>
      <c r="L61" s="37">
        <f>IF(COUNTA(A61:F61,J61:K61)=0,"",_xlfn.TEXTJOIN(" | ",TRUE,IF(A61="","Référence manquante",""),IF(COUNTIF($A$2:$A$111,A61)&gt;1,"Référence en double",""),IF(OR(B61&lt;'Paramètres'!$B$4,B61&gt;'Paramètres'!$B$5),"Date hors période",""),IF(OR(C61="",D61="",E61="",F61="",J61=""),"Champ requis manquant",""),IF(J61="À vérifier","Saisie à vérifier","")))</f>
        <v/>
      </c>
    </row>
    <row r="62" ht="22" customHeight="1">
      <c r="A62" s="24" t="n"/>
      <c r="B62" s="67" t="n"/>
      <c r="C62" s="32" t="n"/>
      <c r="D62" s="32" t="n"/>
      <c r="E62" s="32" t="n"/>
      <c r="F62" s="68" t="n"/>
      <c r="G62" s="69">
        <f>IF(D62="","",IFERROR(VLOOKUP(D62,'Paramètres'!$D$2:$E$10,2,FALSE),""))</f>
        <v/>
      </c>
      <c r="H62" s="69">
        <f>IF(OR(C62="",F62="",G62="",J62&lt;&gt;"Validé"),"",IF(C62="Vente",F62*G62,-F62*G62))</f>
        <v/>
      </c>
      <c r="I62" s="70">
        <f>IF(OR(C62="",F62="",J62&lt;&gt;"Validé"),"",IF(C62="Vente",F62,-F62))</f>
        <v/>
      </c>
      <c r="J62" s="32" t="n"/>
      <c r="K62" s="36" t="n"/>
      <c r="L62" s="37">
        <f>IF(COUNTA(A62:F62,J62:K62)=0,"",_xlfn.TEXTJOIN(" | ",TRUE,IF(A62="","Référence manquante",""),IF(COUNTIF($A$2:$A$111,A62)&gt;1,"Référence en double",""),IF(OR(B62&lt;'Paramètres'!$B$4,B62&gt;'Paramètres'!$B$5),"Date hors période",""),IF(OR(C62="",D62="",E62="",F62="",J62=""),"Champ requis manquant",""),IF(J62="À vérifier","Saisie à vérifier","")))</f>
        <v/>
      </c>
    </row>
    <row r="63" ht="22" customHeight="1">
      <c r="A63" s="24" t="n"/>
      <c r="B63" s="67" t="n"/>
      <c r="C63" s="32" t="n"/>
      <c r="D63" s="32" t="n"/>
      <c r="E63" s="32" t="n"/>
      <c r="F63" s="68" t="n"/>
      <c r="G63" s="69">
        <f>IF(D63="","",IFERROR(VLOOKUP(D63,'Paramètres'!$D$2:$E$10,2,FALSE),""))</f>
        <v/>
      </c>
      <c r="H63" s="69">
        <f>IF(OR(C63="",F63="",G63="",J63&lt;&gt;"Validé"),"",IF(C63="Vente",F63*G63,-F63*G63))</f>
        <v/>
      </c>
      <c r="I63" s="70">
        <f>IF(OR(C63="",F63="",J63&lt;&gt;"Validé"),"",IF(C63="Vente",F63,-F63))</f>
        <v/>
      </c>
      <c r="J63" s="32" t="n"/>
      <c r="K63" s="36" t="n"/>
      <c r="L63" s="37">
        <f>IF(COUNTA(A63:F63,J63:K63)=0,"",_xlfn.TEXTJOIN(" | ",TRUE,IF(A63="","Référence manquante",""),IF(COUNTIF($A$2:$A$111,A63)&gt;1,"Référence en double",""),IF(OR(B63&lt;'Paramètres'!$B$4,B63&gt;'Paramètres'!$B$5),"Date hors période",""),IF(OR(C63="",D63="",E63="",F63="",J63=""),"Champ requis manquant",""),IF(J63="À vérifier","Saisie à vérifier","")))</f>
        <v/>
      </c>
    </row>
    <row r="64" ht="22" customHeight="1">
      <c r="A64" s="24" t="n"/>
      <c r="B64" s="67" t="n"/>
      <c r="C64" s="32" t="n"/>
      <c r="D64" s="32" t="n"/>
      <c r="E64" s="32" t="n"/>
      <c r="F64" s="68" t="n"/>
      <c r="G64" s="69">
        <f>IF(D64="","",IFERROR(VLOOKUP(D64,'Paramètres'!$D$2:$E$10,2,FALSE),""))</f>
        <v/>
      </c>
      <c r="H64" s="69">
        <f>IF(OR(C64="",F64="",G64="",J64&lt;&gt;"Validé"),"",IF(C64="Vente",F64*G64,-F64*G64))</f>
        <v/>
      </c>
      <c r="I64" s="70">
        <f>IF(OR(C64="",F64="",J64&lt;&gt;"Validé"),"",IF(C64="Vente",F64,-F64))</f>
        <v/>
      </c>
      <c r="J64" s="32" t="n"/>
      <c r="K64" s="36" t="n"/>
      <c r="L64" s="37">
        <f>IF(COUNTA(A64:F64,J64:K64)=0,"",_xlfn.TEXTJOIN(" | ",TRUE,IF(A64="","Référence manquante",""),IF(COUNTIF($A$2:$A$111,A64)&gt;1,"Référence en double",""),IF(OR(B64&lt;'Paramètres'!$B$4,B64&gt;'Paramètres'!$B$5),"Date hors période",""),IF(OR(C64="",D64="",E64="",F64="",J64=""),"Champ requis manquant",""),IF(J64="À vérifier","Saisie à vérifier","")))</f>
        <v/>
      </c>
    </row>
    <row r="65" ht="22" customHeight="1">
      <c r="A65" s="24" t="n"/>
      <c r="B65" s="67" t="n"/>
      <c r="C65" s="32" t="n"/>
      <c r="D65" s="32" t="n"/>
      <c r="E65" s="32" t="n"/>
      <c r="F65" s="68" t="n"/>
      <c r="G65" s="69">
        <f>IF(D65="","",IFERROR(VLOOKUP(D65,'Paramètres'!$D$2:$E$10,2,FALSE),""))</f>
        <v/>
      </c>
      <c r="H65" s="69">
        <f>IF(OR(C65="",F65="",G65="",J65&lt;&gt;"Validé"),"",IF(C65="Vente",F65*G65,-F65*G65))</f>
        <v/>
      </c>
      <c r="I65" s="70">
        <f>IF(OR(C65="",F65="",J65&lt;&gt;"Validé"),"",IF(C65="Vente",F65,-F65))</f>
        <v/>
      </c>
      <c r="J65" s="32" t="n"/>
      <c r="K65" s="36" t="n"/>
      <c r="L65" s="37">
        <f>IF(COUNTA(A65:F65,J65:K65)=0,"",_xlfn.TEXTJOIN(" | ",TRUE,IF(A65="","Référence manquante",""),IF(COUNTIF($A$2:$A$111,A65)&gt;1,"Référence en double",""),IF(OR(B65&lt;'Paramètres'!$B$4,B65&gt;'Paramètres'!$B$5),"Date hors période",""),IF(OR(C65="",D65="",E65="",F65="",J65=""),"Champ requis manquant",""),IF(J65="À vérifier","Saisie à vérifier","")))</f>
        <v/>
      </c>
    </row>
    <row r="66" ht="22" customHeight="1">
      <c r="A66" s="24" t="n"/>
      <c r="B66" s="67" t="n"/>
      <c r="C66" s="32" t="n"/>
      <c r="D66" s="32" t="n"/>
      <c r="E66" s="32" t="n"/>
      <c r="F66" s="68" t="n"/>
      <c r="G66" s="69">
        <f>IF(D66="","",IFERROR(VLOOKUP(D66,'Paramètres'!$D$2:$E$10,2,FALSE),""))</f>
        <v/>
      </c>
      <c r="H66" s="69">
        <f>IF(OR(C66="",F66="",G66="",J66&lt;&gt;"Validé"),"",IF(C66="Vente",F66*G66,-F66*G66))</f>
        <v/>
      </c>
      <c r="I66" s="70">
        <f>IF(OR(C66="",F66="",J66&lt;&gt;"Validé"),"",IF(C66="Vente",F66,-F66))</f>
        <v/>
      </c>
      <c r="J66" s="32" t="n"/>
      <c r="K66" s="36" t="n"/>
      <c r="L66" s="37">
        <f>IF(COUNTA(A66:F66,J66:K66)=0,"",_xlfn.TEXTJOIN(" | ",TRUE,IF(A66="","Référence manquante",""),IF(COUNTIF($A$2:$A$111,A66)&gt;1,"Référence en double",""),IF(OR(B66&lt;'Paramètres'!$B$4,B66&gt;'Paramètres'!$B$5),"Date hors période",""),IF(OR(C66="",D66="",E66="",F66="",J66=""),"Champ requis manquant",""),IF(J66="À vérifier","Saisie à vérifier","")))</f>
        <v/>
      </c>
    </row>
    <row r="67" ht="22" customHeight="1">
      <c r="A67" s="24" t="n"/>
      <c r="B67" s="67" t="n"/>
      <c r="C67" s="32" t="n"/>
      <c r="D67" s="32" t="n"/>
      <c r="E67" s="32" t="n"/>
      <c r="F67" s="68" t="n"/>
      <c r="G67" s="69">
        <f>IF(D67="","",IFERROR(VLOOKUP(D67,'Paramètres'!$D$2:$E$10,2,FALSE),""))</f>
        <v/>
      </c>
      <c r="H67" s="69">
        <f>IF(OR(C67="",F67="",G67="",J67&lt;&gt;"Validé"),"",IF(C67="Vente",F67*G67,-F67*G67))</f>
        <v/>
      </c>
      <c r="I67" s="70">
        <f>IF(OR(C67="",F67="",J67&lt;&gt;"Validé"),"",IF(C67="Vente",F67,-F67))</f>
        <v/>
      </c>
      <c r="J67" s="32" t="n"/>
      <c r="K67" s="36" t="n"/>
      <c r="L67" s="37">
        <f>IF(COUNTA(A67:F67,J67:K67)=0,"",_xlfn.TEXTJOIN(" | ",TRUE,IF(A67="","Référence manquante",""),IF(COUNTIF($A$2:$A$111,A67)&gt;1,"Référence en double",""),IF(OR(B67&lt;'Paramètres'!$B$4,B67&gt;'Paramètres'!$B$5),"Date hors période",""),IF(OR(C67="",D67="",E67="",F67="",J67=""),"Champ requis manquant",""),IF(J67="À vérifier","Saisie à vérifier","")))</f>
        <v/>
      </c>
    </row>
    <row r="68" ht="22" customHeight="1">
      <c r="A68" s="24" t="n"/>
      <c r="B68" s="67" t="n"/>
      <c r="C68" s="32" t="n"/>
      <c r="D68" s="32" t="n"/>
      <c r="E68" s="32" t="n"/>
      <c r="F68" s="68" t="n"/>
      <c r="G68" s="69">
        <f>IF(D68="","",IFERROR(VLOOKUP(D68,'Paramètres'!$D$2:$E$10,2,FALSE),""))</f>
        <v/>
      </c>
      <c r="H68" s="69">
        <f>IF(OR(C68="",F68="",G68="",J68&lt;&gt;"Validé"),"",IF(C68="Vente",F68*G68,-F68*G68))</f>
        <v/>
      </c>
      <c r="I68" s="70">
        <f>IF(OR(C68="",F68="",J68&lt;&gt;"Validé"),"",IF(C68="Vente",F68,-F68))</f>
        <v/>
      </c>
      <c r="J68" s="32" t="n"/>
      <c r="K68" s="36" t="n"/>
      <c r="L68" s="37">
        <f>IF(COUNTA(A68:F68,J68:K68)=0,"",_xlfn.TEXTJOIN(" | ",TRUE,IF(A68="","Référence manquante",""),IF(COUNTIF($A$2:$A$111,A68)&gt;1,"Référence en double",""),IF(OR(B68&lt;'Paramètres'!$B$4,B68&gt;'Paramètres'!$B$5),"Date hors période",""),IF(OR(C68="",D68="",E68="",F68="",J68=""),"Champ requis manquant",""),IF(J68="À vérifier","Saisie à vérifier","")))</f>
        <v/>
      </c>
    </row>
    <row r="69" ht="22" customHeight="1">
      <c r="A69" s="24" t="n"/>
      <c r="B69" s="67" t="n"/>
      <c r="C69" s="32" t="n"/>
      <c r="D69" s="32" t="n"/>
      <c r="E69" s="32" t="n"/>
      <c r="F69" s="68" t="n"/>
      <c r="G69" s="69">
        <f>IF(D69="","",IFERROR(VLOOKUP(D69,'Paramètres'!$D$2:$E$10,2,FALSE),""))</f>
        <v/>
      </c>
      <c r="H69" s="69">
        <f>IF(OR(C69="",F69="",G69="",J69&lt;&gt;"Validé"),"",IF(C69="Vente",F69*G69,-F69*G69))</f>
        <v/>
      </c>
      <c r="I69" s="70">
        <f>IF(OR(C69="",F69="",J69&lt;&gt;"Validé"),"",IF(C69="Vente",F69,-F69))</f>
        <v/>
      </c>
      <c r="J69" s="32" t="n"/>
      <c r="K69" s="36" t="n"/>
      <c r="L69" s="37">
        <f>IF(COUNTA(A69:F69,J69:K69)=0,"",_xlfn.TEXTJOIN(" | ",TRUE,IF(A69="","Référence manquante",""),IF(COUNTIF($A$2:$A$111,A69)&gt;1,"Référence en double",""),IF(OR(B69&lt;'Paramètres'!$B$4,B69&gt;'Paramètres'!$B$5),"Date hors période",""),IF(OR(C69="",D69="",E69="",F69="",J69=""),"Champ requis manquant",""),IF(J69="À vérifier","Saisie à vérifier","")))</f>
        <v/>
      </c>
    </row>
    <row r="70" ht="22" customHeight="1">
      <c r="A70" s="24" t="n"/>
      <c r="B70" s="67" t="n"/>
      <c r="C70" s="32" t="n"/>
      <c r="D70" s="32" t="n"/>
      <c r="E70" s="32" t="n"/>
      <c r="F70" s="68" t="n"/>
      <c r="G70" s="69">
        <f>IF(D70="","",IFERROR(VLOOKUP(D70,'Paramètres'!$D$2:$E$10,2,FALSE),""))</f>
        <v/>
      </c>
      <c r="H70" s="69">
        <f>IF(OR(C70="",F70="",G70="",J70&lt;&gt;"Validé"),"",IF(C70="Vente",F70*G70,-F70*G70))</f>
        <v/>
      </c>
      <c r="I70" s="70">
        <f>IF(OR(C70="",F70="",J70&lt;&gt;"Validé"),"",IF(C70="Vente",F70,-F70))</f>
        <v/>
      </c>
      <c r="J70" s="32" t="n"/>
      <c r="K70" s="36" t="n"/>
      <c r="L70" s="37">
        <f>IF(COUNTA(A70:F70,J70:K70)=0,"",_xlfn.TEXTJOIN(" | ",TRUE,IF(A70="","Référence manquante",""),IF(COUNTIF($A$2:$A$111,A70)&gt;1,"Référence en double",""),IF(OR(B70&lt;'Paramètres'!$B$4,B70&gt;'Paramètres'!$B$5),"Date hors période",""),IF(OR(C70="",D70="",E70="",F70="",J70=""),"Champ requis manquant",""),IF(J70="À vérifier","Saisie à vérifier","")))</f>
        <v/>
      </c>
    </row>
    <row r="71" ht="22" customHeight="1">
      <c r="A71" s="24" t="n"/>
      <c r="B71" s="67" t="n"/>
      <c r="C71" s="32" t="n"/>
      <c r="D71" s="32" t="n"/>
      <c r="E71" s="32" t="n"/>
      <c r="F71" s="68" t="n"/>
      <c r="G71" s="69">
        <f>IF(D71="","",IFERROR(VLOOKUP(D71,'Paramètres'!$D$2:$E$10,2,FALSE),""))</f>
        <v/>
      </c>
      <c r="H71" s="69">
        <f>IF(OR(C71="",F71="",G71="",J71&lt;&gt;"Validé"),"",IF(C71="Vente",F71*G71,-F71*G71))</f>
        <v/>
      </c>
      <c r="I71" s="70">
        <f>IF(OR(C71="",F71="",J71&lt;&gt;"Validé"),"",IF(C71="Vente",F71,-F71))</f>
        <v/>
      </c>
      <c r="J71" s="32" t="n"/>
      <c r="K71" s="36" t="n"/>
      <c r="L71" s="37">
        <f>IF(COUNTA(A71:F71,J71:K71)=0,"",_xlfn.TEXTJOIN(" | ",TRUE,IF(A71="","Référence manquante",""),IF(COUNTIF($A$2:$A$111,A71)&gt;1,"Référence en double",""),IF(OR(B71&lt;'Paramètres'!$B$4,B71&gt;'Paramètres'!$B$5),"Date hors période",""),IF(OR(C71="",D71="",E71="",F71="",J71=""),"Champ requis manquant",""),IF(J71="À vérifier","Saisie à vérifier","")))</f>
        <v/>
      </c>
    </row>
    <row r="72" ht="22" customHeight="1">
      <c r="A72" s="24" t="n"/>
      <c r="B72" s="67" t="n"/>
      <c r="C72" s="32" t="n"/>
      <c r="D72" s="32" t="n"/>
      <c r="E72" s="32" t="n"/>
      <c r="F72" s="68" t="n"/>
      <c r="G72" s="69">
        <f>IF(D72="","",IFERROR(VLOOKUP(D72,'Paramètres'!$D$2:$E$10,2,FALSE),""))</f>
        <v/>
      </c>
      <c r="H72" s="69">
        <f>IF(OR(C72="",F72="",G72="",J72&lt;&gt;"Validé"),"",IF(C72="Vente",F72*G72,-F72*G72))</f>
        <v/>
      </c>
      <c r="I72" s="70">
        <f>IF(OR(C72="",F72="",J72&lt;&gt;"Validé"),"",IF(C72="Vente",F72,-F72))</f>
        <v/>
      </c>
      <c r="J72" s="32" t="n"/>
      <c r="K72" s="36" t="n"/>
      <c r="L72" s="37">
        <f>IF(COUNTA(A72:F72,J72:K72)=0,"",_xlfn.TEXTJOIN(" | ",TRUE,IF(A72="","Référence manquante",""),IF(COUNTIF($A$2:$A$111,A72)&gt;1,"Référence en double",""),IF(OR(B72&lt;'Paramètres'!$B$4,B72&gt;'Paramètres'!$B$5),"Date hors période",""),IF(OR(C72="",D72="",E72="",F72="",J72=""),"Champ requis manquant",""),IF(J72="À vérifier","Saisie à vérifier","")))</f>
        <v/>
      </c>
    </row>
    <row r="73" ht="22" customHeight="1">
      <c r="A73" s="24" t="n"/>
      <c r="B73" s="67" t="n"/>
      <c r="C73" s="32" t="n"/>
      <c r="D73" s="32" t="n"/>
      <c r="E73" s="32" t="n"/>
      <c r="F73" s="68" t="n"/>
      <c r="G73" s="69">
        <f>IF(D73="","",IFERROR(VLOOKUP(D73,'Paramètres'!$D$2:$E$10,2,FALSE),""))</f>
        <v/>
      </c>
      <c r="H73" s="69">
        <f>IF(OR(C73="",F73="",G73="",J73&lt;&gt;"Validé"),"",IF(C73="Vente",F73*G73,-F73*G73))</f>
        <v/>
      </c>
      <c r="I73" s="70">
        <f>IF(OR(C73="",F73="",J73&lt;&gt;"Validé"),"",IF(C73="Vente",F73,-F73))</f>
        <v/>
      </c>
      <c r="J73" s="32" t="n"/>
      <c r="K73" s="36" t="n"/>
      <c r="L73" s="37">
        <f>IF(COUNTA(A73:F73,J73:K73)=0,"",_xlfn.TEXTJOIN(" | ",TRUE,IF(A73="","Référence manquante",""),IF(COUNTIF($A$2:$A$111,A73)&gt;1,"Référence en double",""),IF(OR(B73&lt;'Paramètres'!$B$4,B73&gt;'Paramètres'!$B$5),"Date hors période",""),IF(OR(C73="",D73="",E73="",F73="",J73=""),"Champ requis manquant",""),IF(J73="À vérifier","Saisie à vérifier","")))</f>
        <v/>
      </c>
    </row>
    <row r="74" ht="22" customHeight="1">
      <c r="A74" s="24" t="n"/>
      <c r="B74" s="67" t="n"/>
      <c r="C74" s="32" t="n"/>
      <c r="D74" s="32" t="n"/>
      <c r="E74" s="32" t="n"/>
      <c r="F74" s="68" t="n"/>
      <c r="G74" s="69">
        <f>IF(D74="","",IFERROR(VLOOKUP(D74,'Paramètres'!$D$2:$E$10,2,FALSE),""))</f>
        <v/>
      </c>
      <c r="H74" s="69">
        <f>IF(OR(C74="",F74="",G74="",J74&lt;&gt;"Validé"),"",IF(C74="Vente",F74*G74,-F74*G74))</f>
        <v/>
      </c>
      <c r="I74" s="70">
        <f>IF(OR(C74="",F74="",J74&lt;&gt;"Validé"),"",IF(C74="Vente",F74,-F74))</f>
        <v/>
      </c>
      <c r="J74" s="32" t="n"/>
      <c r="K74" s="36" t="n"/>
      <c r="L74" s="37">
        <f>IF(COUNTA(A74:F74,J74:K74)=0,"",_xlfn.TEXTJOIN(" | ",TRUE,IF(A74="","Référence manquante",""),IF(COUNTIF($A$2:$A$111,A74)&gt;1,"Référence en double",""),IF(OR(B74&lt;'Paramètres'!$B$4,B74&gt;'Paramètres'!$B$5),"Date hors période",""),IF(OR(C74="",D74="",E74="",F74="",J74=""),"Champ requis manquant",""),IF(J74="À vérifier","Saisie à vérifier","")))</f>
        <v/>
      </c>
    </row>
    <row r="75" ht="22" customHeight="1">
      <c r="A75" s="24" t="n"/>
      <c r="B75" s="67" t="n"/>
      <c r="C75" s="32" t="n"/>
      <c r="D75" s="32" t="n"/>
      <c r="E75" s="32" t="n"/>
      <c r="F75" s="68" t="n"/>
      <c r="G75" s="69">
        <f>IF(D75="","",IFERROR(VLOOKUP(D75,'Paramètres'!$D$2:$E$10,2,FALSE),""))</f>
        <v/>
      </c>
      <c r="H75" s="69">
        <f>IF(OR(C75="",F75="",G75="",J75&lt;&gt;"Validé"),"",IF(C75="Vente",F75*G75,-F75*G75))</f>
        <v/>
      </c>
      <c r="I75" s="70">
        <f>IF(OR(C75="",F75="",J75&lt;&gt;"Validé"),"",IF(C75="Vente",F75,-F75))</f>
        <v/>
      </c>
      <c r="J75" s="32" t="n"/>
      <c r="K75" s="36" t="n"/>
      <c r="L75" s="37">
        <f>IF(COUNTA(A75:F75,J75:K75)=0,"",_xlfn.TEXTJOIN(" | ",TRUE,IF(A75="","Référence manquante",""),IF(COUNTIF($A$2:$A$111,A75)&gt;1,"Référence en double",""),IF(OR(B75&lt;'Paramètres'!$B$4,B75&gt;'Paramètres'!$B$5),"Date hors période",""),IF(OR(C75="",D75="",E75="",F75="",J75=""),"Champ requis manquant",""),IF(J75="À vérifier","Saisie à vérifier","")))</f>
        <v/>
      </c>
    </row>
    <row r="76" ht="22" customHeight="1">
      <c r="A76" s="24" t="n"/>
      <c r="B76" s="67" t="n"/>
      <c r="C76" s="32" t="n"/>
      <c r="D76" s="32" t="n"/>
      <c r="E76" s="32" t="n"/>
      <c r="F76" s="68" t="n"/>
      <c r="G76" s="69">
        <f>IF(D76="","",IFERROR(VLOOKUP(D76,'Paramètres'!$D$2:$E$10,2,FALSE),""))</f>
        <v/>
      </c>
      <c r="H76" s="69">
        <f>IF(OR(C76="",F76="",G76="",J76&lt;&gt;"Validé"),"",IF(C76="Vente",F76*G76,-F76*G76))</f>
        <v/>
      </c>
      <c r="I76" s="70">
        <f>IF(OR(C76="",F76="",J76&lt;&gt;"Validé"),"",IF(C76="Vente",F76,-F76))</f>
        <v/>
      </c>
      <c r="J76" s="32" t="n"/>
      <c r="K76" s="36" t="n"/>
      <c r="L76" s="37">
        <f>IF(COUNTA(A76:F76,J76:K76)=0,"",_xlfn.TEXTJOIN(" | ",TRUE,IF(A76="","Référence manquante",""),IF(COUNTIF($A$2:$A$111,A76)&gt;1,"Référence en double",""),IF(OR(B76&lt;'Paramètres'!$B$4,B76&gt;'Paramètres'!$B$5),"Date hors période",""),IF(OR(C76="",D76="",E76="",F76="",J76=""),"Champ requis manquant",""),IF(J76="À vérifier","Saisie à vérifier","")))</f>
        <v/>
      </c>
    </row>
    <row r="77" ht="22" customHeight="1">
      <c r="A77" s="24" t="n"/>
      <c r="B77" s="67" t="n"/>
      <c r="C77" s="32" t="n"/>
      <c r="D77" s="32" t="n"/>
      <c r="E77" s="32" t="n"/>
      <c r="F77" s="68" t="n"/>
      <c r="G77" s="69">
        <f>IF(D77="","",IFERROR(VLOOKUP(D77,'Paramètres'!$D$2:$E$10,2,FALSE),""))</f>
        <v/>
      </c>
      <c r="H77" s="69">
        <f>IF(OR(C77="",F77="",G77="",J77&lt;&gt;"Validé"),"",IF(C77="Vente",F77*G77,-F77*G77))</f>
        <v/>
      </c>
      <c r="I77" s="70">
        <f>IF(OR(C77="",F77="",J77&lt;&gt;"Validé"),"",IF(C77="Vente",F77,-F77))</f>
        <v/>
      </c>
      <c r="J77" s="32" t="n"/>
      <c r="K77" s="36" t="n"/>
      <c r="L77" s="37">
        <f>IF(COUNTA(A77:F77,J77:K77)=0,"",_xlfn.TEXTJOIN(" | ",TRUE,IF(A77="","Référence manquante",""),IF(COUNTIF($A$2:$A$111,A77)&gt;1,"Référence en double",""),IF(OR(B77&lt;'Paramètres'!$B$4,B77&gt;'Paramètres'!$B$5),"Date hors période",""),IF(OR(C77="",D77="",E77="",F77="",J77=""),"Champ requis manquant",""),IF(J77="À vérifier","Saisie à vérifier","")))</f>
        <v/>
      </c>
    </row>
    <row r="78" ht="22" customHeight="1">
      <c r="A78" s="24" t="n"/>
      <c r="B78" s="67" t="n"/>
      <c r="C78" s="32" t="n"/>
      <c r="D78" s="32" t="n"/>
      <c r="E78" s="32" t="n"/>
      <c r="F78" s="68" t="n"/>
      <c r="G78" s="69">
        <f>IF(D78="","",IFERROR(VLOOKUP(D78,'Paramètres'!$D$2:$E$10,2,FALSE),""))</f>
        <v/>
      </c>
      <c r="H78" s="69">
        <f>IF(OR(C78="",F78="",G78="",J78&lt;&gt;"Validé"),"",IF(C78="Vente",F78*G78,-F78*G78))</f>
        <v/>
      </c>
      <c r="I78" s="70">
        <f>IF(OR(C78="",F78="",J78&lt;&gt;"Validé"),"",IF(C78="Vente",F78,-F78))</f>
        <v/>
      </c>
      <c r="J78" s="32" t="n"/>
      <c r="K78" s="36" t="n"/>
      <c r="L78" s="37">
        <f>IF(COUNTA(A78:F78,J78:K78)=0,"",_xlfn.TEXTJOIN(" | ",TRUE,IF(A78="","Référence manquante",""),IF(COUNTIF($A$2:$A$111,A78)&gt;1,"Référence en double",""),IF(OR(B78&lt;'Paramètres'!$B$4,B78&gt;'Paramètres'!$B$5),"Date hors période",""),IF(OR(C78="",D78="",E78="",F78="",J78=""),"Champ requis manquant",""),IF(J78="À vérifier","Saisie à vérifier","")))</f>
        <v/>
      </c>
    </row>
    <row r="79" ht="22" customHeight="1">
      <c r="A79" s="24" t="n"/>
      <c r="B79" s="67" t="n"/>
      <c r="C79" s="32" t="n"/>
      <c r="D79" s="32" t="n"/>
      <c r="E79" s="32" t="n"/>
      <c r="F79" s="68" t="n"/>
      <c r="G79" s="69">
        <f>IF(D79="","",IFERROR(VLOOKUP(D79,'Paramètres'!$D$2:$E$10,2,FALSE),""))</f>
        <v/>
      </c>
      <c r="H79" s="69">
        <f>IF(OR(C79="",F79="",G79="",J79&lt;&gt;"Validé"),"",IF(C79="Vente",F79*G79,-F79*G79))</f>
        <v/>
      </c>
      <c r="I79" s="70">
        <f>IF(OR(C79="",F79="",J79&lt;&gt;"Validé"),"",IF(C79="Vente",F79,-F79))</f>
        <v/>
      </c>
      <c r="J79" s="32" t="n"/>
      <c r="K79" s="36" t="n"/>
      <c r="L79" s="37">
        <f>IF(COUNTA(A79:F79,J79:K79)=0,"",_xlfn.TEXTJOIN(" | ",TRUE,IF(A79="","Référence manquante",""),IF(COUNTIF($A$2:$A$111,A79)&gt;1,"Référence en double",""),IF(OR(B79&lt;'Paramètres'!$B$4,B79&gt;'Paramètres'!$B$5),"Date hors période",""),IF(OR(C79="",D79="",E79="",F79="",J79=""),"Champ requis manquant",""),IF(J79="À vérifier","Saisie à vérifier","")))</f>
        <v/>
      </c>
    </row>
    <row r="80" ht="22" customHeight="1">
      <c r="A80" s="24" t="n"/>
      <c r="B80" s="67" t="n"/>
      <c r="C80" s="32" t="n"/>
      <c r="D80" s="32" t="n"/>
      <c r="E80" s="32" t="n"/>
      <c r="F80" s="68" t="n"/>
      <c r="G80" s="69">
        <f>IF(D80="","",IFERROR(VLOOKUP(D80,'Paramètres'!$D$2:$E$10,2,FALSE),""))</f>
        <v/>
      </c>
      <c r="H80" s="69">
        <f>IF(OR(C80="",F80="",G80="",J80&lt;&gt;"Validé"),"",IF(C80="Vente",F80*G80,-F80*G80))</f>
        <v/>
      </c>
      <c r="I80" s="70">
        <f>IF(OR(C80="",F80="",J80&lt;&gt;"Validé"),"",IF(C80="Vente",F80,-F80))</f>
        <v/>
      </c>
      <c r="J80" s="32" t="n"/>
      <c r="K80" s="36" t="n"/>
      <c r="L80" s="37">
        <f>IF(COUNTA(A80:F80,J80:K80)=0,"",_xlfn.TEXTJOIN(" | ",TRUE,IF(A80="","Référence manquante",""),IF(COUNTIF($A$2:$A$111,A80)&gt;1,"Référence en double",""),IF(OR(B80&lt;'Paramètres'!$B$4,B80&gt;'Paramètres'!$B$5),"Date hors période",""),IF(OR(C80="",D80="",E80="",F80="",J80=""),"Champ requis manquant",""),IF(J80="À vérifier","Saisie à vérifier","")))</f>
        <v/>
      </c>
    </row>
    <row r="81" ht="22" customHeight="1">
      <c r="A81" s="24" t="n"/>
      <c r="B81" s="67" t="n"/>
      <c r="C81" s="32" t="n"/>
      <c r="D81" s="32" t="n"/>
      <c r="E81" s="32" t="n"/>
      <c r="F81" s="68" t="n"/>
      <c r="G81" s="69">
        <f>IF(D81="","",IFERROR(VLOOKUP(D81,'Paramètres'!$D$2:$E$10,2,FALSE),""))</f>
        <v/>
      </c>
      <c r="H81" s="69">
        <f>IF(OR(C81="",F81="",G81="",J81&lt;&gt;"Validé"),"",IF(C81="Vente",F81*G81,-F81*G81))</f>
        <v/>
      </c>
      <c r="I81" s="70">
        <f>IF(OR(C81="",F81="",J81&lt;&gt;"Validé"),"",IF(C81="Vente",F81,-F81))</f>
        <v/>
      </c>
      <c r="J81" s="32" t="n"/>
      <c r="K81" s="36" t="n"/>
      <c r="L81" s="37">
        <f>IF(COUNTA(A81:F81,J81:K81)=0,"",_xlfn.TEXTJOIN(" | ",TRUE,IF(A81="","Référence manquante",""),IF(COUNTIF($A$2:$A$111,A81)&gt;1,"Référence en double",""),IF(OR(B81&lt;'Paramètres'!$B$4,B81&gt;'Paramètres'!$B$5),"Date hors période",""),IF(OR(C81="",D81="",E81="",F81="",J81=""),"Champ requis manquant",""),IF(J81="À vérifier","Saisie à vérifier","")))</f>
        <v/>
      </c>
    </row>
    <row r="82" ht="22" customHeight="1">
      <c r="A82" s="24" t="n"/>
      <c r="B82" s="67" t="n"/>
      <c r="C82" s="32" t="n"/>
      <c r="D82" s="32" t="n"/>
      <c r="E82" s="32" t="n"/>
      <c r="F82" s="68" t="n"/>
      <c r="G82" s="69">
        <f>IF(D82="","",IFERROR(VLOOKUP(D82,'Paramètres'!$D$2:$E$10,2,FALSE),""))</f>
        <v/>
      </c>
      <c r="H82" s="69">
        <f>IF(OR(C82="",F82="",G82="",J82&lt;&gt;"Validé"),"",IF(C82="Vente",F82*G82,-F82*G82))</f>
        <v/>
      </c>
      <c r="I82" s="70">
        <f>IF(OR(C82="",F82="",J82&lt;&gt;"Validé"),"",IF(C82="Vente",F82,-F82))</f>
        <v/>
      </c>
      <c r="J82" s="32" t="n"/>
      <c r="K82" s="36" t="n"/>
      <c r="L82" s="37">
        <f>IF(COUNTA(A82:F82,J82:K82)=0,"",_xlfn.TEXTJOIN(" | ",TRUE,IF(A82="","Référence manquante",""),IF(COUNTIF($A$2:$A$111,A82)&gt;1,"Référence en double",""),IF(OR(B82&lt;'Paramètres'!$B$4,B82&gt;'Paramètres'!$B$5),"Date hors période",""),IF(OR(C82="",D82="",E82="",F82="",J82=""),"Champ requis manquant",""),IF(J82="À vérifier","Saisie à vérifier","")))</f>
        <v/>
      </c>
    </row>
    <row r="83" ht="22" customHeight="1">
      <c r="A83" s="24" t="n"/>
      <c r="B83" s="67" t="n"/>
      <c r="C83" s="32" t="n"/>
      <c r="D83" s="32" t="n"/>
      <c r="E83" s="32" t="n"/>
      <c r="F83" s="68" t="n"/>
      <c r="G83" s="69">
        <f>IF(D83="","",IFERROR(VLOOKUP(D83,'Paramètres'!$D$2:$E$10,2,FALSE),""))</f>
        <v/>
      </c>
      <c r="H83" s="69">
        <f>IF(OR(C83="",F83="",G83="",J83&lt;&gt;"Validé"),"",IF(C83="Vente",F83*G83,-F83*G83))</f>
        <v/>
      </c>
      <c r="I83" s="70">
        <f>IF(OR(C83="",F83="",J83&lt;&gt;"Validé"),"",IF(C83="Vente",F83,-F83))</f>
        <v/>
      </c>
      <c r="J83" s="32" t="n"/>
      <c r="K83" s="36" t="n"/>
      <c r="L83" s="37">
        <f>IF(COUNTA(A83:F83,J83:K83)=0,"",_xlfn.TEXTJOIN(" | ",TRUE,IF(A83="","Référence manquante",""),IF(COUNTIF($A$2:$A$111,A83)&gt;1,"Référence en double",""),IF(OR(B83&lt;'Paramètres'!$B$4,B83&gt;'Paramètres'!$B$5),"Date hors période",""),IF(OR(C83="",D83="",E83="",F83="",J83=""),"Champ requis manquant",""),IF(J83="À vérifier","Saisie à vérifier","")))</f>
        <v/>
      </c>
    </row>
    <row r="84" ht="22" customHeight="1">
      <c r="A84" s="24" t="n"/>
      <c r="B84" s="67" t="n"/>
      <c r="C84" s="32" t="n"/>
      <c r="D84" s="32" t="n"/>
      <c r="E84" s="32" t="n"/>
      <c r="F84" s="68" t="n"/>
      <c r="G84" s="69">
        <f>IF(D84="","",IFERROR(VLOOKUP(D84,'Paramètres'!$D$2:$E$10,2,FALSE),""))</f>
        <v/>
      </c>
      <c r="H84" s="69">
        <f>IF(OR(C84="",F84="",G84="",J84&lt;&gt;"Validé"),"",IF(C84="Vente",F84*G84,-F84*G84))</f>
        <v/>
      </c>
      <c r="I84" s="70">
        <f>IF(OR(C84="",F84="",J84&lt;&gt;"Validé"),"",IF(C84="Vente",F84,-F84))</f>
        <v/>
      </c>
      <c r="J84" s="32" t="n"/>
      <c r="K84" s="36" t="n"/>
      <c r="L84" s="37">
        <f>IF(COUNTA(A84:F84,J84:K84)=0,"",_xlfn.TEXTJOIN(" | ",TRUE,IF(A84="","Référence manquante",""),IF(COUNTIF($A$2:$A$111,A84)&gt;1,"Référence en double",""),IF(OR(B84&lt;'Paramètres'!$B$4,B84&gt;'Paramètres'!$B$5),"Date hors période",""),IF(OR(C84="",D84="",E84="",F84="",J84=""),"Champ requis manquant",""),IF(J84="À vérifier","Saisie à vérifier","")))</f>
        <v/>
      </c>
    </row>
    <row r="85" ht="22" customHeight="1">
      <c r="A85" s="24" t="n"/>
      <c r="B85" s="67" t="n"/>
      <c r="C85" s="32" t="n"/>
      <c r="D85" s="32" t="n"/>
      <c r="E85" s="32" t="n"/>
      <c r="F85" s="68" t="n"/>
      <c r="G85" s="69">
        <f>IF(D85="","",IFERROR(VLOOKUP(D85,'Paramètres'!$D$2:$E$10,2,FALSE),""))</f>
        <v/>
      </c>
      <c r="H85" s="69">
        <f>IF(OR(C85="",F85="",G85="",J85&lt;&gt;"Validé"),"",IF(C85="Vente",F85*G85,-F85*G85))</f>
        <v/>
      </c>
      <c r="I85" s="70">
        <f>IF(OR(C85="",F85="",J85&lt;&gt;"Validé"),"",IF(C85="Vente",F85,-F85))</f>
        <v/>
      </c>
      <c r="J85" s="32" t="n"/>
      <c r="K85" s="36" t="n"/>
      <c r="L85" s="37">
        <f>IF(COUNTA(A85:F85,J85:K85)=0,"",_xlfn.TEXTJOIN(" | ",TRUE,IF(A85="","Référence manquante",""),IF(COUNTIF($A$2:$A$111,A85)&gt;1,"Référence en double",""),IF(OR(B85&lt;'Paramètres'!$B$4,B85&gt;'Paramètres'!$B$5),"Date hors période",""),IF(OR(C85="",D85="",E85="",F85="",J85=""),"Champ requis manquant",""),IF(J85="À vérifier","Saisie à vérifier","")))</f>
        <v/>
      </c>
    </row>
    <row r="86" ht="22" customHeight="1">
      <c r="A86" s="24" t="n"/>
      <c r="B86" s="67" t="n"/>
      <c r="C86" s="32" t="n"/>
      <c r="D86" s="32" t="n"/>
      <c r="E86" s="32" t="n"/>
      <c r="F86" s="68" t="n"/>
      <c r="G86" s="69">
        <f>IF(D86="","",IFERROR(VLOOKUP(D86,'Paramètres'!$D$2:$E$10,2,FALSE),""))</f>
        <v/>
      </c>
      <c r="H86" s="69">
        <f>IF(OR(C86="",F86="",G86="",J86&lt;&gt;"Validé"),"",IF(C86="Vente",F86*G86,-F86*G86))</f>
        <v/>
      </c>
      <c r="I86" s="70">
        <f>IF(OR(C86="",F86="",J86&lt;&gt;"Validé"),"",IF(C86="Vente",F86,-F86))</f>
        <v/>
      </c>
      <c r="J86" s="32" t="n"/>
      <c r="K86" s="36" t="n"/>
      <c r="L86" s="37">
        <f>IF(COUNTA(A86:F86,J86:K86)=0,"",_xlfn.TEXTJOIN(" | ",TRUE,IF(A86="","Référence manquante",""),IF(COUNTIF($A$2:$A$111,A86)&gt;1,"Référence en double",""),IF(OR(B86&lt;'Paramètres'!$B$4,B86&gt;'Paramètres'!$B$5),"Date hors période",""),IF(OR(C86="",D86="",E86="",F86="",J86=""),"Champ requis manquant",""),IF(J86="À vérifier","Saisie à vérifier","")))</f>
        <v/>
      </c>
    </row>
    <row r="87" ht="22" customHeight="1">
      <c r="A87" s="24" t="n"/>
      <c r="B87" s="67" t="n"/>
      <c r="C87" s="32" t="n"/>
      <c r="D87" s="32" t="n"/>
      <c r="E87" s="32" t="n"/>
      <c r="F87" s="68" t="n"/>
      <c r="G87" s="69">
        <f>IF(D87="","",IFERROR(VLOOKUP(D87,'Paramètres'!$D$2:$E$10,2,FALSE),""))</f>
        <v/>
      </c>
      <c r="H87" s="69">
        <f>IF(OR(C87="",F87="",G87="",J87&lt;&gt;"Validé"),"",IF(C87="Vente",F87*G87,-F87*G87))</f>
        <v/>
      </c>
      <c r="I87" s="70">
        <f>IF(OR(C87="",F87="",J87&lt;&gt;"Validé"),"",IF(C87="Vente",F87,-F87))</f>
        <v/>
      </c>
      <c r="J87" s="32" t="n"/>
      <c r="K87" s="36" t="n"/>
      <c r="L87" s="37">
        <f>IF(COUNTA(A87:F87,J87:K87)=0,"",_xlfn.TEXTJOIN(" | ",TRUE,IF(A87="","Référence manquante",""),IF(COUNTIF($A$2:$A$111,A87)&gt;1,"Référence en double",""),IF(OR(B87&lt;'Paramètres'!$B$4,B87&gt;'Paramètres'!$B$5),"Date hors période",""),IF(OR(C87="",D87="",E87="",F87="",J87=""),"Champ requis manquant",""),IF(J87="À vérifier","Saisie à vérifier","")))</f>
        <v/>
      </c>
    </row>
    <row r="88" ht="22" customHeight="1">
      <c r="A88" s="24" t="n"/>
      <c r="B88" s="67" t="n"/>
      <c r="C88" s="32" t="n"/>
      <c r="D88" s="32" t="n"/>
      <c r="E88" s="32" t="n"/>
      <c r="F88" s="68" t="n"/>
      <c r="G88" s="69">
        <f>IF(D88="","",IFERROR(VLOOKUP(D88,'Paramètres'!$D$2:$E$10,2,FALSE),""))</f>
        <v/>
      </c>
      <c r="H88" s="69">
        <f>IF(OR(C88="",F88="",G88="",J88&lt;&gt;"Validé"),"",IF(C88="Vente",F88*G88,-F88*G88))</f>
        <v/>
      </c>
      <c r="I88" s="70">
        <f>IF(OR(C88="",F88="",J88&lt;&gt;"Validé"),"",IF(C88="Vente",F88,-F88))</f>
        <v/>
      </c>
      <c r="J88" s="32" t="n"/>
      <c r="K88" s="36" t="n"/>
      <c r="L88" s="37">
        <f>IF(COUNTA(A88:F88,J88:K88)=0,"",_xlfn.TEXTJOIN(" | ",TRUE,IF(A88="","Référence manquante",""),IF(COUNTIF($A$2:$A$111,A88)&gt;1,"Référence en double",""),IF(OR(B88&lt;'Paramètres'!$B$4,B88&gt;'Paramètres'!$B$5),"Date hors période",""),IF(OR(C88="",D88="",E88="",F88="",J88=""),"Champ requis manquant",""),IF(J88="À vérifier","Saisie à vérifier","")))</f>
        <v/>
      </c>
    </row>
    <row r="89" ht="22" customHeight="1">
      <c r="A89" s="24" t="n"/>
      <c r="B89" s="67" t="n"/>
      <c r="C89" s="32" t="n"/>
      <c r="D89" s="32" t="n"/>
      <c r="E89" s="32" t="n"/>
      <c r="F89" s="68" t="n"/>
      <c r="G89" s="69">
        <f>IF(D89="","",IFERROR(VLOOKUP(D89,'Paramètres'!$D$2:$E$10,2,FALSE),""))</f>
        <v/>
      </c>
      <c r="H89" s="69">
        <f>IF(OR(C89="",F89="",G89="",J89&lt;&gt;"Validé"),"",IF(C89="Vente",F89*G89,-F89*G89))</f>
        <v/>
      </c>
      <c r="I89" s="70">
        <f>IF(OR(C89="",F89="",J89&lt;&gt;"Validé"),"",IF(C89="Vente",F89,-F89))</f>
        <v/>
      </c>
      <c r="J89" s="32" t="n"/>
      <c r="K89" s="36" t="n"/>
      <c r="L89" s="37">
        <f>IF(COUNTA(A89:F89,J89:K89)=0,"",_xlfn.TEXTJOIN(" | ",TRUE,IF(A89="","Référence manquante",""),IF(COUNTIF($A$2:$A$111,A89)&gt;1,"Référence en double",""),IF(OR(B89&lt;'Paramètres'!$B$4,B89&gt;'Paramètres'!$B$5),"Date hors période",""),IF(OR(C89="",D89="",E89="",F89="",J89=""),"Champ requis manquant",""),IF(J89="À vérifier","Saisie à vérifier","")))</f>
        <v/>
      </c>
    </row>
    <row r="90" ht="22" customHeight="1">
      <c r="A90" s="24" t="n"/>
      <c r="B90" s="67" t="n"/>
      <c r="C90" s="32" t="n"/>
      <c r="D90" s="32" t="n"/>
      <c r="E90" s="32" t="n"/>
      <c r="F90" s="68" t="n"/>
      <c r="G90" s="69">
        <f>IF(D90="","",IFERROR(VLOOKUP(D90,'Paramètres'!$D$2:$E$10,2,FALSE),""))</f>
        <v/>
      </c>
      <c r="H90" s="69">
        <f>IF(OR(C90="",F90="",G90="",J90&lt;&gt;"Validé"),"",IF(C90="Vente",F90*G90,-F90*G90))</f>
        <v/>
      </c>
      <c r="I90" s="70">
        <f>IF(OR(C90="",F90="",J90&lt;&gt;"Validé"),"",IF(C90="Vente",F90,-F90))</f>
        <v/>
      </c>
      <c r="J90" s="32" t="n"/>
      <c r="K90" s="36" t="n"/>
      <c r="L90" s="37">
        <f>IF(COUNTA(A90:F90,J90:K90)=0,"",_xlfn.TEXTJOIN(" | ",TRUE,IF(A90="","Référence manquante",""),IF(COUNTIF($A$2:$A$111,A90)&gt;1,"Référence en double",""),IF(OR(B90&lt;'Paramètres'!$B$4,B90&gt;'Paramètres'!$B$5),"Date hors période",""),IF(OR(C90="",D90="",E90="",F90="",J90=""),"Champ requis manquant",""),IF(J90="À vérifier","Saisie à vérifier","")))</f>
        <v/>
      </c>
    </row>
    <row r="91" ht="22" customHeight="1">
      <c r="A91" s="24" t="n"/>
      <c r="B91" s="67" t="n"/>
      <c r="C91" s="32" t="n"/>
      <c r="D91" s="32" t="n"/>
      <c r="E91" s="32" t="n"/>
      <c r="F91" s="68" t="n"/>
      <c r="G91" s="69">
        <f>IF(D91="","",IFERROR(VLOOKUP(D91,'Paramètres'!$D$2:$E$10,2,FALSE),""))</f>
        <v/>
      </c>
      <c r="H91" s="69">
        <f>IF(OR(C91="",F91="",G91="",J91&lt;&gt;"Validé"),"",IF(C91="Vente",F91*G91,-F91*G91))</f>
        <v/>
      </c>
      <c r="I91" s="70">
        <f>IF(OR(C91="",F91="",J91&lt;&gt;"Validé"),"",IF(C91="Vente",F91,-F91))</f>
        <v/>
      </c>
      <c r="J91" s="32" t="n"/>
      <c r="K91" s="36" t="n"/>
      <c r="L91" s="37">
        <f>IF(COUNTA(A91:F91,J91:K91)=0,"",_xlfn.TEXTJOIN(" | ",TRUE,IF(A91="","Référence manquante",""),IF(COUNTIF($A$2:$A$111,A91)&gt;1,"Référence en double",""),IF(OR(B91&lt;'Paramètres'!$B$4,B91&gt;'Paramètres'!$B$5),"Date hors période",""),IF(OR(C91="",D91="",E91="",F91="",J91=""),"Champ requis manquant",""),IF(J91="À vérifier","Saisie à vérifier","")))</f>
        <v/>
      </c>
    </row>
    <row r="92" ht="22" customHeight="1">
      <c r="A92" s="24" t="n"/>
      <c r="B92" s="67" t="n"/>
      <c r="C92" s="32" t="n"/>
      <c r="D92" s="32" t="n"/>
      <c r="E92" s="32" t="n"/>
      <c r="F92" s="68" t="n"/>
      <c r="G92" s="69">
        <f>IF(D92="","",IFERROR(VLOOKUP(D92,'Paramètres'!$D$2:$E$10,2,FALSE),""))</f>
        <v/>
      </c>
      <c r="H92" s="69">
        <f>IF(OR(C92="",F92="",G92="",J92&lt;&gt;"Validé"),"",IF(C92="Vente",F92*G92,-F92*G92))</f>
        <v/>
      </c>
      <c r="I92" s="70">
        <f>IF(OR(C92="",F92="",J92&lt;&gt;"Validé"),"",IF(C92="Vente",F92,-F92))</f>
        <v/>
      </c>
      <c r="J92" s="32" t="n"/>
      <c r="K92" s="36" t="n"/>
      <c r="L92" s="37">
        <f>IF(COUNTA(A92:F92,J92:K92)=0,"",_xlfn.TEXTJOIN(" | ",TRUE,IF(A92="","Référence manquante",""),IF(COUNTIF($A$2:$A$111,A92)&gt;1,"Référence en double",""),IF(OR(B92&lt;'Paramètres'!$B$4,B92&gt;'Paramètres'!$B$5),"Date hors période",""),IF(OR(C92="",D92="",E92="",F92="",J92=""),"Champ requis manquant",""),IF(J92="À vérifier","Saisie à vérifier","")))</f>
        <v/>
      </c>
    </row>
    <row r="93" ht="22" customHeight="1">
      <c r="A93" s="24" t="n"/>
      <c r="B93" s="67" t="n"/>
      <c r="C93" s="32" t="n"/>
      <c r="D93" s="32" t="n"/>
      <c r="E93" s="32" t="n"/>
      <c r="F93" s="68" t="n"/>
      <c r="G93" s="69">
        <f>IF(D93="","",IFERROR(VLOOKUP(D93,'Paramètres'!$D$2:$E$10,2,FALSE),""))</f>
        <v/>
      </c>
      <c r="H93" s="69">
        <f>IF(OR(C93="",F93="",G93="",J93&lt;&gt;"Validé"),"",IF(C93="Vente",F93*G93,-F93*G93))</f>
        <v/>
      </c>
      <c r="I93" s="70">
        <f>IF(OR(C93="",F93="",J93&lt;&gt;"Validé"),"",IF(C93="Vente",F93,-F93))</f>
        <v/>
      </c>
      <c r="J93" s="32" t="n"/>
      <c r="K93" s="36" t="n"/>
      <c r="L93" s="37">
        <f>IF(COUNTA(A93:F93,J93:K93)=0,"",_xlfn.TEXTJOIN(" | ",TRUE,IF(A93="","Référence manquante",""),IF(COUNTIF($A$2:$A$111,A93)&gt;1,"Référence en double",""),IF(OR(B93&lt;'Paramètres'!$B$4,B93&gt;'Paramètres'!$B$5),"Date hors période",""),IF(OR(C93="",D93="",E93="",F93="",J93=""),"Champ requis manquant",""),IF(J93="À vérifier","Saisie à vérifier","")))</f>
        <v/>
      </c>
    </row>
    <row r="94" ht="22" customHeight="1">
      <c r="A94" s="24" t="n"/>
      <c r="B94" s="67" t="n"/>
      <c r="C94" s="32" t="n"/>
      <c r="D94" s="32" t="n"/>
      <c r="E94" s="32" t="n"/>
      <c r="F94" s="68" t="n"/>
      <c r="G94" s="69">
        <f>IF(D94="","",IFERROR(VLOOKUP(D94,'Paramètres'!$D$2:$E$10,2,FALSE),""))</f>
        <v/>
      </c>
      <c r="H94" s="69">
        <f>IF(OR(C94="",F94="",G94="",J94&lt;&gt;"Validé"),"",IF(C94="Vente",F94*G94,-F94*G94))</f>
        <v/>
      </c>
      <c r="I94" s="70">
        <f>IF(OR(C94="",F94="",J94&lt;&gt;"Validé"),"",IF(C94="Vente",F94,-F94))</f>
        <v/>
      </c>
      <c r="J94" s="32" t="n"/>
      <c r="K94" s="36" t="n"/>
      <c r="L94" s="37">
        <f>IF(COUNTA(A94:F94,J94:K94)=0,"",_xlfn.TEXTJOIN(" | ",TRUE,IF(A94="","Référence manquante",""),IF(COUNTIF($A$2:$A$111,A94)&gt;1,"Référence en double",""),IF(OR(B94&lt;'Paramètres'!$B$4,B94&gt;'Paramètres'!$B$5),"Date hors période",""),IF(OR(C94="",D94="",E94="",F94="",J94=""),"Champ requis manquant",""),IF(J94="À vérifier","Saisie à vérifier","")))</f>
        <v/>
      </c>
    </row>
    <row r="95" ht="22" customHeight="1">
      <c r="A95" s="24" t="n"/>
      <c r="B95" s="67" t="n"/>
      <c r="C95" s="32" t="n"/>
      <c r="D95" s="32" t="n"/>
      <c r="E95" s="32" t="n"/>
      <c r="F95" s="68" t="n"/>
      <c r="G95" s="69">
        <f>IF(D95="","",IFERROR(VLOOKUP(D95,'Paramètres'!$D$2:$E$10,2,FALSE),""))</f>
        <v/>
      </c>
      <c r="H95" s="69">
        <f>IF(OR(C95="",F95="",G95="",J95&lt;&gt;"Validé"),"",IF(C95="Vente",F95*G95,-F95*G95))</f>
        <v/>
      </c>
      <c r="I95" s="70">
        <f>IF(OR(C95="",F95="",J95&lt;&gt;"Validé"),"",IF(C95="Vente",F95,-F95))</f>
        <v/>
      </c>
      <c r="J95" s="32" t="n"/>
      <c r="K95" s="36" t="n"/>
      <c r="L95" s="37">
        <f>IF(COUNTA(A95:F95,J95:K95)=0,"",_xlfn.TEXTJOIN(" | ",TRUE,IF(A95="","Référence manquante",""),IF(COUNTIF($A$2:$A$111,A95)&gt;1,"Référence en double",""),IF(OR(B95&lt;'Paramètres'!$B$4,B95&gt;'Paramètres'!$B$5),"Date hors période",""),IF(OR(C95="",D95="",E95="",F95="",J95=""),"Champ requis manquant",""),IF(J95="À vérifier","Saisie à vérifier","")))</f>
        <v/>
      </c>
    </row>
    <row r="96" ht="22" customHeight="1">
      <c r="A96" s="24" t="n"/>
      <c r="B96" s="67" t="n"/>
      <c r="C96" s="32" t="n"/>
      <c r="D96" s="32" t="n"/>
      <c r="E96" s="32" t="n"/>
      <c r="F96" s="68" t="n"/>
      <c r="G96" s="69">
        <f>IF(D96="","",IFERROR(VLOOKUP(D96,'Paramètres'!$D$2:$E$10,2,FALSE),""))</f>
        <v/>
      </c>
      <c r="H96" s="69">
        <f>IF(OR(C96="",F96="",G96="",J96&lt;&gt;"Validé"),"",IF(C96="Vente",F96*G96,-F96*G96))</f>
        <v/>
      </c>
      <c r="I96" s="70">
        <f>IF(OR(C96="",F96="",J96&lt;&gt;"Validé"),"",IF(C96="Vente",F96,-F96))</f>
        <v/>
      </c>
      <c r="J96" s="32" t="n"/>
      <c r="K96" s="36" t="n"/>
      <c r="L96" s="37">
        <f>IF(COUNTA(A96:F96,J96:K96)=0,"",_xlfn.TEXTJOIN(" | ",TRUE,IF(A96="","Référence manquante",""),IF(COUNTIF($A$2:$A$111,A96)&gt;1,"Référence en double",""),IF(OR(B96&lt;'Paramètres'!$B$4,B96&gt;'Paramètres'!$B$5),"Date hors période",""),IF(OR(C96="",D96="",E96="",F96="",J96=""),"Champ requis manquant",""),IF(J96="À vérifier","Saisie à vérifier","")))</f>
        <v/>
      </c>
    </row>
    <row r="97" ht="22" customHeight="1">
      <c r="A97" s="24" t="n"/>
      <c r="B97" s="67" t="n"/>
      <c r="C97" s="32" t="n"/>
      <c r="D97" s="32" t="n"/>
      <c r="E97" s="32" t="n"/>
      <c r="F97" s="68" t="n"/>
      <c r="G97" s="69">
        <f>IF(D97="","",IFERROR(VLOOKUP(D97,'Paramètres'!$D$2:$E$10,2,FALSE),""))</f>
        <v/>
      </c>
      <c r="H97" s="69">
        <f>IF(OR(C97="",F97="",G97="",J97&lt;&gt;"Validé"),"",IF(C97="Vente",F97*G97,-F97*G97))</f>
        <v/>
      </c>
      <c r="I97" s="70">
        <f>IF(OR(C97="",F97="",J97&lt;&gt;"Validé"),"",IF(C97="Vente",F97,-F97))</f>
        <v/>
      </c>
      <c r="J97" s="32" t="n"/>
      <c r="K97" s="36" t="n"/>
      <c r="L97" s="37">
        <f>IF(COUNTA(A97:F97,J97:K97)=0,"",_xlfn.TEXTJOIN(" | ",TRUE,IF(A97="","Référence manquante",""),IF(COUNTIF($A$2:$A$111,A97)&gt;1,"Référence en double",""),IF(OR(B97&lt;'Paramètres'!$B$4,B97&gt;'Paramètres'!$B$5),"Date hors période",""),IF(OR(C97="",D97="",E97="",F97="",J97=""),"Champ requis manquant",""),IF(J97="À vérifier","Saisie à vérifier","")))</f>
        <v/>
      </c>
    </row>
    <row r="98" ht="22" customHeight="1">
      <c r="A98" s="24" t="n"/>
      <c r="B98" s="67" t="n"/>
      <c r="C98" s="32" t="n"/>
      <c r="D98" s="32" t="n"/>
      <c r="E98" s="32" t="n"/>
      <c r="F98" s="68" t="n"/>
      <c r="G98" s="69">
        <f>IF(D98="","",IFERROR(VLOOKUP(D98,'Paramètres'!$D$2:$E$10,2,FALSE),""))</f>
        <v/>
      </c>
      <c r="H98" s="69">
        <f>IF(OR(C98="",F98="",G98="",J98&lt;&gt;"Validé"),"",IF(C98="Vente",F98*G98,-F98*G98))</f>
        <v/>
      </c>
      <c r="I98" s="70">
        <f>IF(OR(C98="",F98="",J98&lt;&gt;"Validé"),"",IF(C98="Vente",F98,-F98))</f>
        <v/>
      </c>
      <c r="J98" s="32" t="n"/>
      <c r="K98" s="36" t="n"/>
      <c r="L98" s="37">
        <f>IF(COUNTA(A98:F98,J98:K98)=0,"",_xlfn.TEXTJOIN(" | ",TRUE,IF(A98="","Référence manquante",""),IF(COUNTIF($A$2:$A$111,A98)&gt;1,"Référence en double",""),IF(OR(B98&lt;'Paramètres'!$B$4,B98&gt;'Paramètres'!$B$5),"Date hors période",""),IF(OR(C98="",D98="",E98="",F98="",J98=""),"Champ requis manquant",""),IF(J98="À vérifier","Saisie à vérifier","")))</f>
        <v/>
      </c>
    </row>
    <row r="99" ht="22" customHeight="1">
      <c r="A99" s="24" t="n"/>
      <c r="B99" s="67" t="n"/>
      <c r="C99" s="32" t="n"/>
      <c r="D99" s="32" t="n"/>
      <c r="E99" s="32" t="n"/>
      <c r="F99" s="68" t="n"/>
      <c r="G99" s="69">
        <f>IF(D99="","",IFERROR(VLOOKUP(D99,'Paramètres'!$D$2:$E$10,2,FALSE),""))</f>
        <v/>
      </c>
      <c r="H99" s="69">
        <f>IF(OR(C99="",F99="",G99="",J99&lt;&gt;"Validé"),"",IF(C99="Vente",F99*G99,-F99*G99))</f>
        <v/>
      </c>
      <c r="I99" s="70">
        <f>IF(OR(C99="",F99="",J99&lt;&gt;"Validé"),"",IF(C99="Vente",F99,-F99))</f>
        <v/>
      </c>
      <c r="J99" s="32" t="n"/>
      <c r="K99" s="36" t="n"/>
      <c r="L99" s="37">
        <f>IF(COUNTA(A99:F99,J99:K99)=0,"",_xlfn.TEXTJOIN(" | ",TRUE,IF(A99="","Référence manquante",""),IF(COUNTIF($A$2:$A$111,A99)&gt;1,"Référence en double",""),IF(OR(B99&lt;'Paramètres'!$B$4,B99&gt;'Paramètres'!$B$5),"Date hors période",""),IF(OR(C99="",D99="",E99="",F99="",J99=""),"Champ requis manquant",""),IF(J99="À vérifier","Saisie à vérifier","")))</f>
        <v/>
      </c>
    </row>
    <row r="100" ht="22" customHeight="1">
      <c r="A100" s="24" t="n"/>
      <c r="B100" s="67" t="n"/>
      <c r="C100" s="32" t="n"/>
      <c r="D100" s="32" t="n"/>
      <c r="E100" s="32" t="n"/>
      <c r="F100" s="68" t="n"/>
      <c r="G100" s="69">
        <f>IF(D100="","",IFERROR(VLOOKUP(D100,'Paramètres'!$D$2:$E$10,2,FALSE),""))</f>
        <v/>
      </c>
      <c r="H100" s="69">
        <f>IF(OR(C100="",F100="",G100="",J100&lt;&gt;"Validé"),"",IF(C100="Vente",F100*G100,-F100*G100))</f>
        <v/>
      </c>
      <c r="I100" s="70">
        <f>IF(OR(C100="",F100="",J100&lt;&gt;"Validé"),"",IF(C100="Vente",F100,-F100))</f>
        <v/>
      </c>
      <c r="J100" s="32" t="n"/>
      <c r="K100" s="36" t="n"/>
      <c r="L100" s="37">
        <f>IF(COUNTA(A100:F100,J100:K100)=0,"",_xlfn.TEXTJOIN(" | ",TRUE,IF(A100="","Référence manquante",""),IF(COUNTIF($A$2:$A$111,A100)&gt;1,"Référence en double",""),IF(OR(B100&lt;'Paramètres'!$B$4,B100&gt;'Paramètres'!$B$5),"Date hors période",""),IF(OR(C100="",D100="",E100="",F100="",J100=""),"Champ requis manquant",""),IF(J100="À vérifier","Saisie à vérifier","")))</f>
        <v/>
      </c>
    </row>
    <row r="101" ht="22" customHeight="1">
      <c r="A101" s="24" t="n"/>
      <c r="B101" s="67" t="n"/>
      <c r="C101" s="32" t="n"/>
      <c r="D101" s="32" t="n"/>
      <c r="E101" s="32" t="n"/>
      <c r="F101" s="68" t="n"/>
      <c r="G101" s="69">
        <f>IF(D101="","",IFERROR(VLOOKUP(D101,'Paramètres'!$D$2:$E$10,2,FALSE),""))</f>
        <v/>
      </c>
      <c r="H101" s="69">
        <f>IF(OR(C101="",F101="",G101="",J101&lt;&gt;"Validé"),"",IF(C101="Vente",F101*G101,-F101*G101))</f>
        <v/>
      </c>
      <c r="I101" s="70">
        <f>IF(OR(C101="",F101="",J101&lt;&gt;"Validé"),"",IF(C101="Vente",F101,-F101))</f>
        <v/>
      </c>
      <c r="J101" s="32" t="n"/>
      <c r="K101" s="36" t="n"/>
      <c r="L101" s="37">
        <f>IF(COUNTA(A101:F101,J101:K101)=0,"",_xlfn.TEXTJOIN(" | ",TRUE,IF(A101="","Référence manquante",""),IF(COUNTIF($A$2:$A$111,A101)&gt;1,"Référence en double",""),IF(OR(B101&lt;'Paramètres'!$B$4,B101&gt;'Paramètres'!$B$5),"Date hors période",""),IF(OR(C101="",D101="",E101="",F101="",J101=""),"Champ requis manquant",""),IF(J101="À vérifier","Saisie à vérifier","")))</f>
        <v/>
      </c>
    </row>
    <row r="102" ht="22" customHeight="1">
      <c r="A102" s="24" t="n"/>
      <c r="B102" s="67" t="n"/>
      <c r="C102" s="32" t="n"/>
      <c r="D102" s="32" t="n"/>
      <c r="E102" s="32" t="n"/>
      <c r="F102" s="68" t="n"/>
      <c r="G102" s="69">
        <f>IF(D102="","",IFERROR(VLOOKUP(D102,'Paramètres'!$D$2:$E$10,2,FALSE),""))</f>
        <v/>
      </c>
      <c r="H102" s="69">
        <f>IF(OR(C102="",F102="",G102="",J102&lt;&gt;"Validé"),"",IF(C102="Vente",F102*G102,-F102*G102))</f>
        <v/>
      </c>
      <c r="I102" s="70">
        <f>IF(OR(C102="",F102="",J102&lt;&gt;"Validé"),"",IF(C102="Vente",F102,-F102))</f>
        <v/>
      </c>
      <c r="J102" s="32" t="n"/>
      <c r="K102" s="36" t="n"/>
      <c r="L102" s="37">
        <f>IF(COUNTA(A102:F102,J102:K102)=0,"",_xlfn.TEXTJOIN(" | ",TRUE,IF(A102="","Référence manquante",""),IF(COUNTIF($A$2:$A$111,A102)&gt;1,"Référence en double",""),IF(OR(B102&lt;'Paramètres'!$B$4,B102&gt;'Paramètres'!$B$5),"Date hors période",""),IF(OR(C102="",D102="",E102="",F102="",J102=""),"Champ requis manquant",""),IF(J102="À vérifier","Saisie à vérifier","")))</f>
        <v/>
      </c>
    </row>
    <row r="103" ht="22" customHeight="1">
      <c r="A103" s="24" t="n"/>
      <c r="B103" s="67" t="n"/>
      <c r="C103" s="32" t="n"/>
      <c r="D103" s="32" t="n"/>
      <c r="E103" s="32" t="n"/>
      <c r="F103" s="68" t="n"/>
      <c r="G103" s="69">
        <f>IF(D103="","",IFERROR(VLOOKUP(D103,'Paramètres'!$D$2:$E$10,2,FALSE),""))</f>
        <v/>
      </c>
      <c r="H103" s="69">
        <f>IF(OR(C103="",F103="",G103="",J103&lt;&gt;"Validé"),"",IF(C103="Vente",F103*G103,-F103*G103))</f>
        <v/>
      </c>
      <c r="I103" s="70">
        <f>IF(OR(C103="",F103="",J103&lt;&gt;"Validé"),"",IF(C103="Vente",F103,-F103))</f>
        <v/>
      </c>
      <c r="J103" s="32" t="n"/>
      <c r="K103" s="36" t="n"/>
      <c r="L103" s="37">
        <f>IF(COUNTA(A103:F103,J103:K103)=0,"",_xlfn.TEXTJOIN(" | ",TRUE,IF(A103="","Référence manquante",""),IF(COUNTIF($A$2:$A$111,A103)&gt;1,"Référence en double",""),IF(OR(B103&lt;'Paramètres'!$B$4,B103&gt;'Paramètres'!$B$5),"Date hors période",""),IF(OR(C103="",D103="",E103="",F103="",J103=""),"Champ requis manquant",""),IF(J103="À vérifier","Saisie à vérifier","")))</f>
        <v/>
      </c>
    </row>
    <row r="104" ht="22" customHeight="1">
      <c r="A104" s="24" t="n"/>
      <c r="B104" s="67" t="n"/>
      <c r="C104" s="32" t="n"/>
      <c r="D104" s="32" t="n"/>
      <c r="E104" s="32" t="n"/>
      <c r="F104" s="68" t="n"/>
      <c r="G104" s="69">
        <f>IF(D104="","",IFERROR(VLOOKUP(D104,'Paramètres'!$D$2:$E$10,2,FALSE),""))</f>
        <v/>
      </c>
      <c r="H104" s="69">
        <f>IF(OR(C104="",F104="",G104="",J104&lt;&gt;"Validé"),"",IF(C104="Vente",F104*G104,-F104*G104))</f>
        <v/>
      </c>
      <c r="I104" s="70">
        <f>IF(OR(C104="",F104="",J104&lt;&gt;"Validé"),"",IF(C104="Vente",F104,-F104))</f>
        <v/>
      </c>
      <c r="J104" s="32" t="n"/>
      <c r="K104" s="36" t="n"/>
      <c r="L104" s="37">
        <f>IF(COUNTA(A104:F104,J104:K104)=0,"",_xlfn.TEXTJOIN(" | ",TRUE,IF(A104="","Référence manquante",""),IF(COUNTIF($A$2:$A$111,A104)&gt;1,"Référence en double",""),IF(OR(B104&lt;'Paramètres'!$B$4,B104&gt;'Paramètres'!$B$5),"Date hors période",""),IF(OR(C104="",D104="",E104="",F104="",J104=""),"Champ requis manquant",""),IF(J104="À vérifier","Saisie à vérifier","")))</f>
        <v/>
      </c>
    </row>
    <row r="105" ht="22" customHeight="1">
      <c r="A105" s="24" t="n"/>
      <c r="B105" s="67" t="n"/>
      <c r="C105" s="32" t="n"/>
      <c r="D105" s="32" t="n"/>
      <c r="E105" s="32" t="n"/>
      <c r="F105" s="68" t="n"/>
      <c r="G105" s="69">
        <f>IF(D105="","",IFERROR(VLOOKUP(D105,'Paramètres'!$D$2:$E$10,2,FALSE),""))</f>
        <v/>
      </c>
      <c r="H105" s="69">
        <f>IF(OR(C105="",F105="",G105="",J105&lt;&gt;"Validé"),"",IF(C105="Vente",F105*G105,-F105*G105))</f>
        <v/>
      </c>
      <c r="I105" s="70">
        <f>IF(OR(C105="",F105="",J105&lt;&gt;"Validé"),"",IF(C105="Vente",F105,-F105))</f>
        <v/>
      </c>
      <c r="J105" s="32" t="n"/>
      <c r="K105" s="36" t="n"/>
      <c r="L105" s="37">
        <f>IF(COUNTA(A105:F105,J105:K105)=0,"",_xlfn.TEXTJOIN(" | ",TRUE,IF(A105="","Référence manquante",""),IF(COUNTIF($A$2:$A$111,A105)&gt;1,"Référence en double",""),IF(OR(B105&lt;'Paramètres'!$B$4,B105&gt;'Paramètres'!$B$5),"Date hors période",""),IF(OR(C105="",D105="",E105="",F105="",J105=""),"Champ requis manquant",""),IF(J105="À vérifier","Saisie à vérifier","")))</f>
        <v/>
      </c>
    </row>
    <row r="106" ht="22" customHeight="1">
      <c r="A106" s="24" t="n"/>
      <c r="B106" s="67" t="n"/>
      <c r="C106" s="32" t="n"/>
      <c r="D106" s="32" t="n"/>
      <c r="E106" s="32" t="n"/>
      <c r="F106" s="68" t="n"/>
      <c r="G106" s="69">
        <f>IF(D106="","",IFERROR(VLOOKUP(D106,'Paramètres'!$D$2:$E$10,2,FALSE),""))</f>
        <v/>
      </c>
      <c r="H106" s="69">
        <f>IF(OR(C106="",F106="",G106="",J106&lt;&gt;"Validé"),"",IF(C106="Vente",F106*G106,-F106*G106))</f>
        <v/>
      </c>
      <c r="I106" s="70">
        <f>IF(OR(C106="",F106="",J106&lt;&gt;"Validé"),"",IF(C106="Vente",F106,-F106))</f>
        <v/>
      </c>
      <c r="J106" s="32" t="n"/>
      <c r="K106" s="36" t="n"/>
      <c r="L106" s="37">
        <f>IF(COUNTA(A106:F106,J106:K106)=0,"",_xlfn.TEXTJOIN(" | ",TRUE,IF(A106="","Référence manquante",""),IF(COUNTIF($A$2:$A$111,A106)&gt;1,"Référence en double",""),IF(OR(B106&lt;'Paramètres'!$B$4,B106&gt;'Paramètres'!$B$5),"Date hors période",""),IF(OR(C106="",D106="",E106="",F106="",J106=""),"Champ requis manquant",""),IF(J106="À vérifier","Saisie à vérifier","")))</f>
        <v/>
      </c>
    </row>
    <row r="107" ht="22" customHeight="1">
      <c r="A107" s="24" t="n"/>
      <c r="B107" s="67" t="n"/>
      <c r="C107" s="32" t="n"/>
      <c r="D107" s="32" t="n"/>
      <c r="E107" s="32" t="n"/>
      <c r="F107" s="68" t="n"/>
      <c r="G107" s="69">
        <f>IF(D107="","",IFERROR(VLOOKUP(D107,'Paramètres'!$D$2:$E$10,2,FALSE),""))</f>
        <v/>
      </c>
      <c r="H107" s="69">
        <f>IF(OR(C107="",F107="",G107="",J107&lt;&gt;"Validé"),"",IF(C107="Vente",F107*G107,-F107*G107))</f>
        <v/>
      </c>
      <c r="I107" s="70">
        <f>IF(OR(C107="",F107="",J107&lt;&gt;"Validé"),"",IF(C107="Vente",F107,-F107))</f>
        <v/>
      </c>
      <c r="J107" s="32" t="n"/>
      <c r="K107" s="36" t="n"/>
      <c r="L107" s="37">
        <f>IF(COUNTA(A107:F107,J107:K107)=0,"",_xlfn.TEXTJOIN(" | ",TRUE,IF(A107="","Référence manquante",""),IF(COUNTIF($A$2:$A$111,A107)&gt;1,"Référence en double",""),IF(OR(B107&lt;'Paramètres'!$B$4,B107&gt;'Paramètres'!$B$5),"Date hors période",""),IF(OR(C107="",D107="",E107="",F107="",J107=""),"Champ requis manquant",""),IF(J107="À vérifier","Saisie à vérifier","")))</f>
        <v/>
      </c>
    </row>
    <row r="108" ht="22" customHeight="1">
      <c r="A108" s="24" t="n"/>
      <c r="B108" s="67" t="n"/>
      <c r="C108" s="32" t="n"/>
      <c r="D108" s="32" t="n"/>
      <c r="E108" s="32" t="n"/>
      <c r="F108" s="68" t="n"/>
      <c r="G108" s="69">
        <f>IF(D108="","",IFERROR(VLOOKUP(D108,'Paramètres'!$D$2:$E$10,2,FALSE),""))</f>
        <v/>
      </c>
      <c r="H108" s="69">
        <f>IF(OR(C108="",F108="",G108="",J108&lt;&gt;"Validé"),"",IF(C108="Vente",F108*G108,-F108*G108))</f>
        <v/>
      </c>
      <c r="I108" s="70">
        <f>IF(OR(C108="",F108="",J108&lt;&gt;"Validé"),"",IF(C108="Vente",F108,-F108))</f>
        <v/>
      </c>
      <c r="J108" s="32" t="n"/>
      <c r="K108" s="36" t="n"/>
      <c r="L108" s="37">
        <f>IF(COUNTA(A108:F108,J108:K108)=0,"",_xlfn.TEXTJOIN(" | ",TRUE,IF(A108="","Référence manquante",""),IF(COUNTIF($A$2:$A$111,A108)&gt;1,"Référence en double",""),IF(OR(B108&lt;'Paramètres'!$B$4,B108&gt;'Paramètres'!$B$5),"Date hors période",""),IF(OR(C108="",D108="",E108="",F108="",J108=""),"Champ requis manquant",""),IF(J108="À vérifier","Saisie à vérifier","")))</f>
        <v/>
      </c>
    </row>
    <row r="109" ht="22" customHeight="1">
      <c r="A109" s="24" t="n"/>
      <c r="B109" s="67" t="n"/>
      <c r="C109" s="32" t="n"/>
      <c r="D109" s="32" t="n"/>
      <c r="E109" s="32" t="n"/>
      <c r="F109" s="68" t="n"/>
      <c r="G109" s="69">
        <f>IF(D109="","",IFERROR(VLOOKUP(D109,'Paramètres'!$D$2:$E$10,2,FALSE),""))</f>
        <v/>
      </c>
      <c r="H109" s="69">
        <f>IF(OR(C109="",F109="",G109="",J109&lt;&gt;"Validé"),"",IF(C109="Vente",F109*G109,-F109*G109))</f>
        <v/>
      </c>
      <c r="I109" s="70">
        <f>IF(OR(C109="",F109="",J109&lt;&gt;"Validé"),"",IF(C109="Vente",F109,-F109))</f>
        <v/>
      </c>
      <c r="J109" s="32" t="n"/>
      <c r="K109" s="36" t="n"/>
      <c r="L109" s="37">
        <f>IF(COUNTA(A109:F109,J109:K109)=0,"",_xlfn.TEXTJOIN(" | ",TRUE,IF(A109="","Référence manquante",""),IF(COUNTIF($A$2:$A$111,A109)&gt;1,"Référence en double",""),IF(OR(B109&lt;'Paramètres'!$B$4,B109&gt;'Paramètres'!$B$5),"Date hors période",""),IF(OR(C109="",D109="",E109="",F109="",J109=""),"Champ requis manquant",""),IF(J109="À vérifier","Saisie à vérifier","")))</f>
        <v/>
      </c>
    </row>
    <row r="110" ht="22" customHeight="1">
      <c r="A110" s="24" t="n"/>
      <c r="B110" s="67" t="n"/>
      <c r="C110" s="32" t="n"/>
      <c r="D110" s="32" t="n"/>
      <c r="E110" s="32" t="n"/>
      <c r="F110" s="68" t="n"/>
      <c r="G110" s="69">
        <f>IF(D110="","",IFERROR(VLOOKUP(D110,'Paramètres'!$D$2:$E$10,2,FALSE),""))</f>
        <v/>
      </c>
      <c r="H110" s="69">
        <f>IF(OR(C110="",F110="",G110="",J110&lt;&gt;"Validé"),"",IF(C110="Vente",F110*G110,-F110*G110))</f>
        <v/>
      </c>
      <c r="I110" s="70">
        <f>IF(OR(C110="",F110="",J110&lt;&gt;"Validé"),"",IF(C110="Vente",F110,-F110))</f>
        <v/>
      </c>
      <c r="J110" s="32" t="n"/>
      <c r="K110" s="36" t="n"/>
      <c r="L110" s="37">
        <f>IF(COUNTA(A110:F110,J110:K110)=0,"",_xlfn.TEXTJOIN(" | ",TRUE,IF(A110="","Référence manquante",""),IF(COUNTIF($A$2:$A$111,A110)&gt;1,"Référence en double",""),IF(OR(B110&lt;'Paramètres'!$B$4,B110&gt;'Paramètres'!$B$5),"Date hors période",""),IF(OR(C110="",D110="",E110="",F110="",J110=""),"Champ requis manquant",""),IF(J110="À vérifier","Saisie à vérifier","")))</f>
        <v/>
      </c>
    </row>
    <row r="111" ht="22" customHeight="1">
      <c r="A111" s="24" t="n"/>
      <c r="B111" s="67" t="n"/>
      <c r="C111" s="32" t="n"/>
      <c r="D111" s="32" t="n"/>
      <c r="E111" s="32" t="n"/>
      <c r="F111" s="68" t="n"/>
      <c r="G111" s="69">
        <f>IF(D111="","",IFERROR(VLOOKUP(D111,'Paramètres'!$D$2:$E$10,2,FALSE),""))</f>
        <v/>
      </c>
      <c r="H111" s="69">
        <f>IF(OR(C111="",F111="",G111="",J111&lt;&gt;"Validé"),"",IF(C111="Vente",F111*G111,-F111*G111))</f>
        <v/>
      </c>
      <c r="I111" s="70">
        <f>IF(OR(C111="",F111="",J111&lt;&gt;"Validé"),"",IF(C111="Vente",F111,-F111))</f>
        <v/>
      </c>
      <c r="J111" s="32" t="n"/>
      <c r="K111" s="36" t="n"/>
      <c r="L111" s="37">
        <f>IF(COUNTA(A111:F111,J111:K111)=0,"",_xlfn.TEXTJOIN(" | ",TRUE,IF(A111="","Référence manquante",""),IF(COUNTIF($A$2:$A$111,A111)&gt;1,"Référence en double",""),IF(OR(B111&lt;'Paramètres'!$B$4,B111&gt;'Paramètres'!$B$5),"Date hors période",""),IF(OR(C111="",D111="",E111="",F111="",J111=""),"Champ requis manquant",""),IF(J111="À vérifier","Saisie à vérifier","")))</f>
        <v/>
      </c>
    </row>
  </sheetData>
  <autoFilter ref="A1:L111"/>
  <conditionalFormatting sqref="L2:L111">
    <cfRule type="expression" priority="1" dxfId="1" stopIfTrue="1">
      <formula>$L2&lt;&gt;""</formula>
    </cfRule>
  </conditionalFormatting>
  <conditionalFormatting sqref="J2:J111">
    <cfRule type="expression" priority="2" dxfId="2" stopIfTrue="1">
      <formula>$J2="À vérifier"</formula>
    </cfRule>
  </conditionalFormatting>
  <conditionalFormatting sqref="A2:L111">
    <cfRule type="expression" priority="3" dxfId="3">
      <formula>$C2="Remboursement"</formula>
    </cfRule>
  </conditionalFormatting>
  <dataValidations count="7">
    <dataValidation sqref="A2:A111" showDropDown="0" showInputMessage="1" showErrorMessage="1" allowBlank="0" errorTitle="Référence non valide" error="La référence est obligatoire pour une ligne saisie et doit être unique." promptTitle="Référence du mouvement" prompt="Utilisez une référence interne non nominative et unique." type="custom">
      <formula1>OR(COUNTA($A2:$F2,$J2:$K2)=0,AND(A2&lt;&gt;"",COUNTIF($A$2:$A$111,A2)=1))</formula1>
    </dataValidation>
    <dataValidation sqref="B2:B111" showDropDown="0" showInputMessage="1" showErrorMessage="1" allowBlank="0" errorTitle="Date hors période" error="La date doit être comprise entre le début et la fin du suivi." promptTitle="Date du mouvement" prompt="Saisissez une date comprise dans la période paramétrée." type="date" operator="between">
      <formula1>'Paramètres'!$B$4</formula1>
      <formula2>'Paramètres'!$B$5</formula2>
    </dataValidation>
    <dataValidation sqref="C2:C111" showDropDown="0" showInputMessage="0" showErrorMessage="1" allowBlank="0" errorTitle="Type non valide" error="Sélectionnez un type de mouvement proposé." type="list">
      <formula1>INDIRECT("'Paramètres'!$G$2:$G$3")</formula1>
    </dataValidation>
    <dataValidation sqref="D2:D111" showDropDown="0" showInputMessage="0" showErrorMessage="1" allowBlank="0" errorTitle="Tarif non valide" error="Sélectionnez un tarif présent dans la feuille Paramètres." type="list">
      <formula1>INDIRECT("'Paramètres'!$D$2:$D$10")</formula1>
    </dataValidation>
    <dataValidation sqref="E2:E111" showDropDown="0" showInputMessage="0" showErrorMessage="1" allowBlank="0" errorTitle="Canal non valide" error="Sélectionnez un canal proposé." type="list">
      <formula1>INDIRECT("'Paramètres'!$H$2:$H$5")</formula1>
    </dataValidation>
    <dataValidation sqref="F2:F111" showDropDown="0" showInputMessage="1" showErrorMessage="1" allowBlank="0" errorTitle="Quantité non valide" error="Saisissez un nombre entier compris entre 1 et 9 999." promptTitle="Quantité" prompt="Saisissez une quantité entière de billets." type="whole" operator="between">
      <formula1>1</formula1>
      <formula2>9999</formula2>
    </dataValidation>
    <dataValidation sqref="J2:J111" showDropDown="0" showInputMessage="0" showErrorMessage="1" allowBlank="0" errorTitle="Statut non valide" error="Sélectionnez un statut de saisie proposé." type="list">
      <formula1>INDIRECT("'Paramètres'!$I$2:$I$3")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F5149"/>
    <outlinePr summaryBelow="1" summaryRight="1"/>
    <pageSetUpPr/>
  </sheetPr>
  <dimension ref="A1:C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65" customWidth="1" min="2" max="2"/>
    <col width="58" customWidth="1" min="3" max="3"/>
  </cols>
  <sheetData>
    <row r="1" ht="30" customHeight="1">
      <c r="A1" s="1" t="inlineStr">
        <is>
          <t>Contrôles de cohérence</t>
        </is>
      </c>
      <c r="B1" s="46" t="n"/>
      <c r="C1" s="47" t="n"/>
    </row>
    <row r="2"/>
    <row r="3" ht="26" customHeight="1">
      <c r="A3" s="23" t="inlineStr">
        <is>
          <t>Contrôle</t>
        </is>
      </c>
      <c r="B3" s="23" t="inlineStr">
        <is>
          <t>Résultat</t>
        </is>
      </c>
      <c r="C3" s="23" t="inlineStr">
        <is>
          <t>Lecture</t>
        </is>
      </c>
    </row>
    <row r="4" ht="30" customHeight="1">
      <c r="A4" s="2" t="inlineStr">
        <is>
          <t>Nombre d’alertes</t>
        </is>
      </c>
      <c r="B4" s="71">
        <f>COUNTIF('Ventes'!L2:L111,"?*")</f>
        <v/>
      </c>
      <c r="C4" s="39" t="inlineStr">
        <is>
          <t>Lignes comportant au moins une anomalie.</t>
        </is>
      </c>
    </row>
    <row r="5" ht="30" customHeight="1">
      <c r="A5" s="5" t="inlineStr">
        <is>
          <t>Lignes à vérifier</t>
        </is>
      </c>
      <c r="B5" s="72">
        <f>COUNTIF('Ventes'!J2:J111,"À vérifier")</f>
        <v/>
      </c>
      <c r="C5" s="41" t="inlineStr">
        <is>
          <t>Mouvements exclus des montants et billets nets.</t>
        </is>
      </c>
    </row>
    <row r="6" ht="30" customHeight="1">
      <c r="A6" s="2" t="inlineStr">
        <is>
          <t>Références en double</t>
        </is>
      </c>
      <c r="B6" s="71">
        <f>COUNTIF('Ventes'!L2:L111,"*Référence en double*")</f>
        <v/>
      </c>
      <c r="C6" s="39" t="inlineStr">
        <is>
          <t>Lignes partageant une référence déjà utilisée.</t>
        </is>
      </c>
    </row>
    <row r="7" ht="30" customHeight="1">
      <c r="A7" s="5" t="inlineStr">
        <is>
          <t>Dates hors période</t>
        </is>
      </c>
      <c r="B7" s="72">
        <f>COUNTIF('Ventes'!L2:L111,"*Date hors période*")</f>
        <v/>
      </c>
      <c r="C7" s="41" t="inlineStr">
        <is>
          <t>Dates situées avant ou après la période paramétrée.</t>
        </is>
      </c>
    </row>
    <row r="8" ht="30" customHeight="1">
      <c r="A8" s="2" t="inlineStr">
        <is>
          <t>Dépassement de capacité</t>
        </is>
      </c>
      <c r="B8" s="71">
        <f>IF('Synthèse'!B6&lt;0,1,0)</f>
        <v/>
      </c>
      <c r="C8" s="39" t="inlineStr">
        <is>
          <t>Valeur 1 si les billets nets dépassent la capacité de référence.</t>
        </is>
      </c>
    </row>
    <row r="9"/>
    <row r="10"/>
    <row r="11">
      <c r="A11" s="11" t="inlineStr">
        <is>
          <t>Rappel de périmètre</t>
        </is>
      </c>
      <c r="B11" s="11" t="n"/>
      <c r="C11" s="11" t="n"/>
    </row>
    <row r="12" ht="38" customHeight="1">
      <c r="A12" s="42" t="inlineStr">
        <is>
          <t>Mode de consolidation</t>
        </is>
      </c>
      <c r="B12" s="43" t="inlineStr">
        <is>
          <t>Saisie et consolidation manuelles uniquement.</t>
        </is>
      </c>
      <c r="C12" s="43" t="inlineStr"/>
    </row>
    <row r="13" ht="38" customHeight="1">
      <c r="A13" s="44" t="inlineStr">
        <is>
          <t>Données exclues</t>
        </is>
      </c>
      <c r="B13" s="45" t="inlineStr">
        <is>
          <t>Aucune donnée nominative, billetterie connectée, CRM, macro ou lien externe.</t>
        </is>
      </c>
      <c r="C13" s="45" t="inlineStr"/>
    </row>
    <row r="14" ht="38" customHeight="1">
      <c r="A14" s="42" t="inlineStr">
        <is>
          <t>Portée</t>
        </is>
      </c>
      <c r="B14" s="43" t="inlineStr">
        <is>
          <t>Aide au pilotage opérationnel et financier ; ni document officiel ni preuve de conformité.</t>
        </is>
      </c>
      <c r="C14" s="43" t="inlineStr"/>
    </row>
  </sheetData>
  <mergeCells count="1">
    <mergeCell ref="A1:C1"/>
  </mergeCells>
  <conditionalFormatting sqref="B4:B8">
    <cfRule type="expression" priority="1" dxfId="1">
      <formula>B4&gt;0</formula>
    </cfRule>
    <cfRule type="expression" priority="2" dxfId="0">
      <formula>B4=0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Démonstration Fictive</dc:creator>
  <dc:title xmlns:dc="http://purl.org/dc/elements/1.1/">Suivi manuel des ventes de billets</dc:title>
  <dc:subject xmlns:dc="http://purl.org/dc/elements/1.1/">Pilotage opérationnel et financier d’un événement fictif</dc:subject>
  <dcterms:created xmlns:dcterms="http://purl.org/dc/terms/" xmlns:xsi="http://www.w3.org/2001/XMLSchema-instance" xsi:type="dcterms:W3CDTF">2026-09-08T17:39:31Z</dcterms:created>
  <dcterms:modified xmlns:dcterms="http://purl.org/dc/terms/" xmlns:xsi="http://www.w3.org/2001/XMLSchema-instance" xsi:type="dcterms:W3CDTF">2026-09-08T17:39:32+00:00Z</dcterms:modified>
</cp:coreProperties>
</file>