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Suivi sponsors" sheetId="3" state="visible" r:id="rId3"/>
    <sheet xmlns:r="http://schemas.openxmlformats.org/officeDocument/2006/relationships" name="Contreparties" sheetId="4" state="visible" r:id="rId4"/>
  </sheets>
  <definedNames>
    <definedName name="_xlnm._FilterDatabase" localSheetId="2" hidden="1">'Suivi sponsors'!$A$1:$T$111</definedName>
    <definedName name="_xlnm._FilterDatabase" localSheetId="3" hidden="1">'Contreparties'!$A$1:$J$201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,00 €"/>
    <numFmt numFmtId="165" formatCode="0 %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color rgb="FF2C2430"/>
      <sz val="10"/>
    </font>
    <font>
      <name val="Aptos"/>
      <b val="1"/>
      <color rgb="FF2C2430"/>
      <sz val="10"/>
    </font>
    <font>
      <name val="Aptos"/>
      <b val="1"/>
      <color rgb="FFFFFFFF"/>
      <sz val="10"/>
    </font>
    <font>
      <name val="Aptos"/>
      <i val="1"/>
      <color rgb="FF665B68"/>
      <sz val="9"/>
    </font>
  </fonts>
  <fills count="7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FFFFFF"/>
      </patternFill>
    </fill>
    <fill>
      <patternFill patternType="solid">
        <fgColor rgb="FFFFF5ED"/>
      </patternFill>
    </fill>
    <fill>
      <patternFill patternType="solid">
        <fgColor rgb="FFDF5149"/>
      </patternFill>
    </fill>
    <fill>
      <patternFill patternType="solid">
        <fgColor rgb="FFFFF0AE"/>
      </patternFill>
    </fill>
  </fills>
  <borders count="6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  <border>
      <left/>
      <right/>
      <top style="thin">
        <color rgb="FFDFD3DF"/>
      </top>
      <bottom/>
      <diagonal/>
    </border>
    <border>
      <left/>
      <right style="thin">
        <color rgb="FFDFD3DF"/>
      </right>
      <top style="thin">
        <color rgb="FFDFD3DF"/>
      </top>
      <bottom/>
      <diagonal/>
    </border>
    <border>
      <left/>
      <right/>
      <top style="thin">
        <color rgb="FFDFD3DF"/>
      </top>
      <bottom style="thin">
        <color rgb="FFDFD3DF"/>
      </bottom>
      <diagonal/>
    </border>
    <border>
      <left/>
      <right style="thin">
        <color rgb="FFDFD3DF"/>
      </right>
      <top style="thin">
        <color rgb="FFDFD3DF"/>
      </top>
      <bottom style="thin">
        <color rgb="FFDFD3D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2" fillId="6" borderId="1" applyAlignment="1" applyProtection="1" pivotButton="0" quotePrefix="0" xfId="0">
      <alignment horizontal="left" vertical="center"/>
      <protection locked="0" hidden="0"/>
    </xf>
    <xf numFmtId="166" fontId="2" fillId="6" borderId="1" applyAlignment="1" applyProtection="1" pivotButton="0" quotePrefix="0" xfId="0">
      <alignment horizontal="left" vertical="center"/>
      <protection locked="0" hidden="0"/>
    </xf>
    <xf numFmtId="165" fontId="2" fillId="6" borderId="1" applyAlignment="1" applyProtection="1" pivotButton="0" quotePrefix="0" xfId="0">
      <alignment horizontal="left" vertical="center"/>
      <protection locked="0" hidden="0"/>
    </xf>
    <xf numFmtId="164" fontId="2" fillId="6" borderId="1" applyAlignment="1" applyProtection="1" pivotButton="0" quotePrefix="0" xfId="0">
      <alignment horizontal="left" vertical="center"/>
      <protection locked="0" hidden="0"/>
    </xf>
    <xf numFmtId="1" fontId="2" fillId="6" borderId="1" applyAlignment="1" applyProtection="1" pivotButton="0" quotePrefix="0" xfId="0">
      <alignment horizontal="left" vertical="center"/>
      <protection locked="0" hidden="0"/>
    </xf>
    <xf numFmtId="0" fontId="2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2" fillId="6" borderId="1" applyAlignment="1" applyProtection="1" pivotButton="0" quotePrefix="0" xfId="0">
      <alignment horizontal="left" vertical="top" wrapText="1"/>
      <protection locked="0" hidden="0"/>
    </xf>
    <xf numFmtId="166" fontId="2" fillId="6" borderId="1" applyAlignment="1" applyProtection="1" pivotButton="0" quotePrefix="0" xfId="0">
      <alignment horizontal="center" vertical="center"/>
      <protection locked="0" hidden="0"/>
    </xf>
    <xf numFmtId="164" fontId="2" fillId="6" borderId="1" applyAlignment="1" applyProtection="1" pivotButton="0" quotePrefix="0" xfId="0">
      <alignment horizontal="right" vertical="center"/>
      <protection locked="0" hidden="0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6" borderId="1" applyAlignment="1" applyProtection="1" pivotButton="0" quotePrefix="0" xfId="0">
      <alignment horizontal="center" vertical="center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FFFFFFFF"/>
        <sz val="10"/>
      </font>
      <fill>
        <patternFill patternType="solid">
          <fgColor rgb="FFDF5149"/>
        </patternFill>
      </fill>
    </dxf>
    <dxf>
      <font>
        <name val="Aptos"/>
        <b val="1"/>
        <color rgb="FF2C2430"/>
        <sz val="10"/>
      </font>
      <fill>
        <patternFill patternType="solid">
          <fgColor rgb="FFF4A261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  <dxf>
      <font>
        <name val="Aptos"/>
        <b val="1"/>
        <color rgb="FFFFFFFF"/>
        <sz val="10"/>
      </font>
      <fill>
        <patternFill patternType="solid">
          <fgColor rgb="FF8B1E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G13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3" customWidth="1" min="3" max="3"/>
    <col width="24" customWidth="1" min="4" max="4"/>
    <col width="12" customWidth="1" min="5" max="5"/>
    <col width="19" customWidth="1" min="6" max="6"/>
    <col width="19" customWidth="1" min="7" max="7"/>
  </cols>
  <sheetData>
    <row r="1" ht="30" customHeight="1">
      <c r="A1" s="1" t="inlineStr">
        <is>
          <t>Synthèse du suivi sponsoring — Événement professionnel fictif</t>
        </is>
      </c>
      <c r="B1" s="34" t="n"/>
      <c r="C1" s="34" t="n"/>
      <c r="D1" s="34" t="n"/>
      <c r="E1" s="34" t="n"/>
      <c r="F1" s="34" t="n"/>
      <c r="G1" s="35" t="n"/>
    </row>
    <row r="2">
      <c r="A2" s="2" t="inlineStr">
        <is>
          <t>Objectif sponsoring</t>
        </is>
      </c>
      <c r="B2" s="3">
        <f>'Paramètres'!B4</f>
        <v/>
      </c>
      <c r="D2" s="4" t="inlineStr">
        <is>
          <t>Statut</t>
        </is>
      </c>
      <c r="E2" s="4" t="inlineStr">
        <is>
          <t>Prospects</t>
        </is>
      </c>
      <c r="F2" s="4" t="inlineStr">
        <is>
          <t>Valeur proposée</t>
        </is>
      </c>
      <c r="G2" s="4" t="inlineStr">
        <is>
          <t>Valeur pondérée</t>
        </is>
      </c>
    </row>
    <row r="3">
      <c r="A3" s="5" t="inlineStr">
        <is>
          <t>Pipeline pondéré</t>
        </is>
      </c>
      <c r="B3" s="6">
        <f>SUM('Suivi sponsors'!Q2:Q111)</f>
        <v/>
      </c>
      <c r="D3" s="7">
        <f>IF('Paramètres'!D3="","",'Paramètres'!D3)</f>
        <v/>
      </c>
      <c r="E3" s="8">
        <f>IF(D3="","",COUNTIFS('Suivi sponsors'!$A$2:$A$111,"&lt;&gt;",'Suivi sponsors'!$F$2:$F$111,D3))</f>
        <v/>
      </c>
      <c r="F3" s="6">
        <f>IF(D3="","",SUMIFS('Suivi sponsors'!$M$2:$M$111,'Suivi sponsors'!$A$2:$A$111,"&lt;&gt;",'Suivi sponsors'!$F$2:$F$111,D3))</f>
        <v/>
      </c>
      <c r="G3" s="6">
        <f>IF(D3="","",SUMIFS('Suivi sponsors'!$Q$2:$Q$111,'Suivi sponsors'!$A$2:$A$111,"&lt;&gt;",'Suivi sponsors'!$F$2:$F$111,D3))</f>
        <v/>
      </c>
    </row>
    <row r="4">
      <c r="A4" s="2" t="inlineStr">
        <is>
          <t>Valeur contractualisée</t>
        </is>
      </c>
      <c r="B4" s="3">
        <f>SUM('Suivi sponsors'!N2:N111)</f>
        <v/>
      </c>
      <c r="D4" s="9">
        <f>IF('Paramètres'!D4="","",'Paramètres'!D4)</f>
        <v/>
      </c>
      <c r="E4" s="10">
        <f>IF(D4="","",COUNTIFS('Suivi sponsors'!$A$2:$A$111,"&lt;&gt;",'Suivi sponsors'!$F$2:$F$111,D4))</f>
        <v/>
      </c>
      <c r="F4" s="3">
        <f>IF(D4="","",SUMIFS('Suivi sponsors'!$M$2:$M$111,'Suivi sponsors'!$A$2:$A$111,"&lt;&gt;",'Suivi sponsors'!$F$2:$F$111,D4))</f>
        <v/>
      </c>
      <c r="G4" s="3">
        <f>IF(D4="","",SUMIFS('Suivi sponsors'!$Q$2:$Q$111,'Suivi sponsors'!$A$2:$A$111,"&lt;&gt;",'Suivi sponsors'!$F$2:$F$111,D4))</f>
        <v/>
      </c>
    </row>
    <row r="5">
      <c r="A5" s="5" t="inlineStr">
        <is>
          <t>Montant reçu</t>
        </is>
      </c>
      <c r="B5" s="6">
        <f>SUM('Suivi sponsors'!O2:O111)</f>
        <v/>
      </c>
      <c r="D5" s="7">
        <f>IF('Paramètres'!D5="","",'Paramètres'!D5)</f>
        <v/>
      </c>
      <c r="E5" s="8">
        <f>IF(D5="","",COUNTIFS('Suivi sponsors'!$A$2:$A$111,"&lt;&gt;",'Suivi sponsors'!$F$2:$F$111,D5))</f>
        <v/>
      </c>
      <c r="F5" s="6">
        <f>IF(D5="","",SUMIFS('Suivi sponsors'!$M$2:$M$111,'Suivi sponsors'!$A$2:$A$111,"&lt;&gt;",'Suivi sponsors'!$F$2:$F$111,D5))</f>
        <v/>
      </c>
      <c r="G5" s="6">
        <f>IF(D5="","",SUMIFS('Suivi sponsors'!$Q$2:$Q$111,'Suivi sponsors'!$A$2:$A$111,"&lt;&gt;",'Suivi sponsors'!$F$2:$F$111,D5))</f>
        <v/>
      </c>
    </row>
    <row r="6">
      <c r="A6" s="2" t="inlineStr">
        <is>
          <t>Reste à sécuriser</t>
        </is>
      </c>
      <c r="B6" s="3">
        <f>MAX(0,B2-B4)</f>
        <v/>
      </c>
      <c r="D6" s="9">
        <f>IF('Paramètres'!D6="","",'Paramètres'!D6)</f>
        <v/>
      </c>
      <c r="E6" s="10">
        <f>IF(D6="","",COUNTIFS('Suivi sponsors'!$A$2:$A$111,"&lt;&gt;",'Suivi sponsors'!$F$2:$F$111,D6))</f>
        <v/>
      </c>
      <c r="F6" s="3">
        <f>IF(D6="","",SUMIFS('Suivi sponsors'!$M$2:$M$111,'Suivi sponsors'!$A$2:$A$111,"&lt;&gt;",'Suivi sponsors'!$F$2:$F$111,D6))</f>
        <v/>
      </c>
      <c r="G6" s="3">
        <f>IF(D6="","",SUMIFS('Suivi sponsors'!$Q$2:$Q$111,'Suivi sponsors'!$A$2:$A$111,"&lt;&gt;",'Suivi sponsors'!$F$2:$F$111,D6))</f>
        <v/>
      </c>
    </row>
    <row r="7">
      <c r="A7" s="5" t="inlineStr">
        <is>
          <t>Relances en retard</t>
        </is>
      </c>
      <c r="B7" s="8">
        <f>COUNTIF('Suivi sponsors'!S2:S111,"En retard")</f>
        <v/>
      </c>
      <c r="D7" s="7">
        <f>IF('Paramètres'!D7="","",'Paramètres'!D7)</f>
        <v/>
      </c>
      <c r="E7" s="8">
        <f>IF(D7="","",COUNTIFS('Suivi sponsors'!$A$2:$A$111,"&lt;&gt;",'Suivi sponsors'!$F$2:$F$111,D7))</f>
        <v/>
      </c>
      <c r="F7" s="6">
        <f>IF(D7="","",SUMIFS('Suivi sponsors'!$M$2:$M$111,'Suivi sponsors'!$A$2:$A$111,"&lt;&gt;",'Suivi sponsors'!$F$2:$F$111,D7))</f>
        <v/>
      </c>
      <c r="G7" s="6">
        <f>IF(D7="","",SUMIFS('Suivi sponsors'!$Q$2:$Q$111,'Suivi sponsors'!$A$2:$A$111,"&lt;&gt;",'Suivi sponsors'!$F$2:$F$111,D7))</f>
        <v/>
      </c>
    </row>
    <row r="8">
      <c r="A8" s="2" t="inlineStr">
        <is>
          <t>Taux de contreparties réalisées</t>
        </is>
      </c>
      <c r="B8" s="11">
        <f>IFERROR(COUNTIF(Contreparties!G2:G201,"Réalisée")/COUNTIF(Contreparties!A2:A201,"&lt;&gt;"),0)</f>
        <v/>
      </c>
      <c r="D8" s="9">
        <f>IF('Paramètres'!D8="","",'Paramètres'!D8)</f>
        <v/>
      </c>
      <c r="E8" s="10">
        <f>IF(D8="","",COUNTIFS('Suivi sponsors'!$A$2:$A$111,"&lt;&gt;",'Suivi sponsors'!$F$2:$F$111,D8))</f>
        <v/>
      </c>
      <c r="F8" s="3">
        <f>IF(D8="","",SUMIFS('Suivi sponsors'!$M$2:$M$111,'Suivi sponsors'!$A$2:$A$111,"&lt;&gt;",'Suivi sponsors'!$F$2:$F$111,D8))</f>
        <v/>
      </c>
      <c r="G8" s="3">
        <f>IF(D8="","",SUMIFS('Suivi sponsors'!$Q$2:$Q$111,'Suivi sponsors'!$A$2:$A$111,"&lt;&gt;",'Suivi sponsors'!$F$2:$F$111,D8))</f>
        <v/>
      </c>
    </row>
    <row r="9">
      <c r="D9" s="7">
        <f>IF('Paramètres'!D9="","",'Paramètres'!D9)</f>
        <v/>
      </c>
      <c r="E9" s="8">
        <f>IF(D9="","",COUNTIFS('Suivi sponsors'!$A$2:$A$111,"&lt;&gt;",'Suivi sponsors'!$F$2:$F$111,D9))</f>
        <v/>
      </c>
      <c r="F9" s="6">
        <f>IF(D9="","",SUMIFS('Suivi sponsors'!$M$2:$M$111,'Suivi sponsors'!$A$2:$A$111,"&lt;&gt;",'Suivi sponsors'!$F$2:$F$111,D9))</f>
        <v/>
      </c>
      <c r="G9" s="6">
        <f>IF(D9="","",SUMIFS('Suivi sponsors'!$Q$2:$Q$111,'Suivi sponsors'!$A$2:$A$111,"&lt;&gt;",'Suivi sponsors'!$F$2:$F$111,D9))</f>
        <v/>
      </c>
    </row>
    <row r="10">
      <c r="A10" s="2" t="inlineStr">
        <is>
          <t>Événement suivi</t>
        </is>
      </c>
      <c r="B10" s="9">
        <f>'Paramètres'!B2</f>
        <v/>
      </c>
      <c r="D10" s="9">
        <f>IF('Paramètres'!D10="","",'Paramètres'!D10)</f>
        <v/>
      </c>
      <c r="E10" s="10">
        <f>IF(D10="","",COUNTIFS('Suivi sponsors'!$A$2:$A$111,"&lt;&gt;",'Suivi sponsors'!$F$2:$F$111,D10))</f>
        <v/>
      </c>
      <c r="F10" s="3">
        <f>IF(D10="","",SUMIFS('Suivi sponsors'!$M$2:$M$111,'Suivi sponsors'!$A$2:$A$111,"&lt;&gt;",'Suivi sponsors'!$F$2:$F$111,D10))</f>
        <v/>
      </c>
      <c r="G10" s="3">
        <f>IF(D10="","",SUMIFS('Suivi sponsors'!$Q$2:$Q$111,'Suivi sponsors'!$A$2:$A$111,"&lt;&gt;",'Suivi sponsors'!$F$2:$F$111,D10))</f>
        <v/>
      </c>
    </row>
    <row r="11">
      <c r="A11" s="5" t="inlineStr">
        <is>
          <t>Date de l’événement</t>
        </is>
      </c>
      <c r="B11" s="12">
        <f>'Paramètres'!B3</f>
        <v/>
      </c>
    </row>
    <row r="12"/>
    <row r="13" ht="42" customHeight="1">
      <c r="A13" s="13" t="inlineStr">
        <is>
          <t>Périmètre</t>
        </is>
      </c>
      <c r="B13" s="14" t="inlineStr">
        <is>
          <t>Outil local d’aide à la priorisation et au suivi. Il ne remplace ni CRM, ni budget comptable, ni contrat ou document officiel.</t>
        </is>
      </c>
    </row>
  </sheetData>
  <mergeCells count="1">
    <mergeCell ref="A1:G1"/>
  </mergeCells>
  <pageMargins left="0.3" right="0.3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FFDF5149"/>
    <outlinePr summaryBelow="1" summaryRight="1"/>
    <pageSetUpPr fitToPage="1"/>
  </sheetPr>
  <dimension ref="A1:K21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8" customWidth="1" min="2" max="2"/>
    <col width="3" customWidth="1" min="3" max="3"/>
    <col width="23" customWidth="1" min="4" max="4"/>
    <col width="14" customWidth="1" min="5" max="5"/>
    <col width="3" customWidth="1" min="6" max="6"/>
    <col width="20" customWidth="1" min="7" max="7"/>
    <col width="18" customWidth="1" min="8" max="8"/>
    <col width="24" customWidth="1" min="9" max="9"/>
    <col width="19" customWidth="1" min="10" max="10"/>
    <col width="27" customWidth="1" min="11" max="11"/>
  </cols>
  <sheetData>
    <row r="1" ht="30" customHeight="1">
      <c r="A1" s="1" t="inlineStr">
        <is>
          <t>Paramètres modifiables — Suivi sponsoring fictif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>
      <c r="A2" s="4" t="inlineStr">
        <is>
          <t>Nom de l’événement</t>
        </is>
      </c>
      <c r="B2" s="15" t="inlineStr">
        <is>
          <t>Événement professionnel fictif</t>
        </is>
      </c>
      <c r="D2" s="4" t="inlineStr">
        <is>
          <t>ListeStatuts</t>
        </is>
      </c>
      <c r="E2" s="4" t="inlineStr">
        <is>
          <t>Probabilité</t>
        </is>
      </c>
      <c r="G2" s="4" t="inlineStr">
        <is>
          <t>ListeOffres</t>
        </is>
      </c>
      <c r="H2" s="4" t="inlineStr">
        <is>
          <t>ListeApports</t>
        </is>
      </c>
      <c r="I2" s="4" t="inlineStr">
        <is>
          <t>ListeResponsables</t>
        </is>
      </c>
      <c r="J2" s="4" t="inlineStr">
        <is>
          <t>ListeCategories</t>
        </is>
      </c>
      <c r="K2" s="4" t="inlineStr">
        <is>
          <t>ListeStatutsContrepartie</t>
        </is>
      </c>
    </row>
    <row r="3">
      <c r="A3" s="4" t="inlineStr">
        <is>
          <t>Date de l’événement</t>
        </is>
      </c>
      <c r="B3" s="16" t="n">
        <v>46346</v>
      </c>
      <c r="D3" s="15" t="inlineStr">
        <is>
          <t>À qualifier</t>
        </is>
      </c>
      <c r="E3" s="17" t="n">
        <v>0.1</v>
      </c>
      <c r="G3" s="15" t="inlineStr">
        <is>
          <t>Essentielle</t>
        </is>
      </c>
      <c r="H3" s="15" t="inlineStr">
        <is>
          <t>Financier</t>
        </is>
      </c>
      <c r="I3" s="15" t="inlineStr">
        <is>
          <t>Pôle partenariats</t>
        </is>
      </c>
      <c r="J3" s="15" t="inlineStr">
        <is>
          <t>Visibilité</t>
        </is>
      </c>
      <c r="K3" s="15" t="inlineStr">
        <is>
          <t>À lancer</t>
        </is>
      </c>
    </row>
    <row r="4">
      <c r="A4" s="4" t="inlineStr">
        <is>
          <t>Objectif sponsoring (€)</t>
        </is>
      </c>
      <c r="B4" s="18" t="n">
        <v>100000</v>
      </c>
      <c r="D4" s="15" t="inlineStr">
        <is>
          <t>Contacté</t>
        </is>
      </c>
      <c r="E4" s="17" t="n">
        <v>0.2</v>
      </c>
      <c r="G4" s="15" t="inlineStr">
        <is>
          <t>Rayonnement</t>
        </is>
      </c>
      <c r="H4" s="15" t="inlineStr">
        <is>
          <t>En nature</t>
        </is>
      </c>
      <c r="I4" s="15" t="inlineStr">
        <is>
          <t>Équipe programme</t>
        </is>
      </c>
      <c r="J4" s="15" t="inlineStr">
        <is>
          <t>Intervention</t>
        </is>
      </c>
      <c r="K4" s="15" t="inlineStr">
        <is>
          <t>En cours</t>
        </is>
      </c>
    </row>
    <row r="5">
      <c r="A5" s="4" t="inlineStr">
        <is>
          <t>Délai d’alerte (jours)</t>
        </is>
      </c>
      <c r="B5" s="19" t="n">
        <v>14</v>
      </c>
      <c r="D5" s="15" t="inlineStr">
        <is>
          <t>Échange en cours</t>
        </is>
      </c>
      <c r="E5" s="17" t="n">
        <v>0.4</v>
      </c>
      <c r="G5" s="15" t="inlineStr">
        <is>
          <t>Signature</t>
        </is>
      </c>
      <c r="H5" s="15" t="inlineStr">
        <is>
          <t>Mixte</t>
        </is>
      </c>
      <c r="I5" s="15" t="inlineStr">
        <is>
          <t>Équipe logistique</t>
        </is>
      </c>
      <c r="J5" s="15" t="inlineStr">
        <is>
          <t>Accueil</t>
        </is>
      </c>
      <c r="K5" s="15" t="inlineStr">
        <is>
          <t>Bloquée</t>
        </is>
      </c>
    </row>
    <row r="6">
      <c r="D6" s="15" t="inlineStr">
        <is>
          <t>Proposition envoyée</t>
        </is>
      </c>
      <c r="E6" s="17" t="n">
        <v>0.6</v>
      </c>
      <c r="G6" s="15" t="inlineStr">
        <is>
          <t>Sur mesure</t>
        </is>
      </c>
      <c r="I6" s="15" t="inlineStr">
        <is>
          <t>Équipe communication</t>
        </is>
      </c>
      <c r="J6" s="15" t="inlineStr">
        <is>
          <t>Contenus</t>
        </is>
      </c>
      <c r="K6" s="15" t="inlineStr">
        <is>
          <t>Réalisée</t>
        </is>
      </c>
    </row>
    <row r="7">
      <c r="D7" s="15" t="inlineStr">
        <is>
          <t>Accord de principe</t>
        </is>
      </c>
      <c r="E7" s="17" t="n">
        <v>0.8</v>
      </c>
      <c r="J7" s="15" t="inlineStr">
        <is>
          <t>Hospitalité</t>
        </is>
      </c>
      <c r="K7" s="15" t="inlineStr">
        <is>
          <t>Annulée</t>
        </is>
      </c>
    </row>
    <row r="8">
      <c r="D8" s="15" t="inlineStr">
        <is>
          <t>Signé</t>
        </is>
      </c>
      <c r="E8" s="17" t="n">
        <v>1</v>
      </c>
    </row>
    <row r="9">
      <c r="D9" s="15" t="inlineStr">
        <is>
          <t>Refusé</t>
        </is>
      </c>
      <c r="E9" s="17" t="n">
        <v>0</v>
      </c>
    </row>
    <row r="10">
      <c r="D10" s="15" t="inlineStr">
        <is>
          <t>Abandonné</t>
        </is>
      </c>
      <c r="E10" s="17" t="n">
        <v>0</v>
      </c>
    </row>
    <row r="11"/>
    <row r="12">
      <c r="A12" s="4" t="inlineStr">
        <is>
          <t>Contrôles intégrés</t>
        </is>
      </c>
      <c r="B12" s="4" t="inlineStr">
        <is>
          <t>Comportement prévu</t>
        </is>
      </c>
    </row>
    <row r="13" ht="30" customHeight="1">
      <c r="A13" s="13" t="inlineStr">
        <is>
          <t>Doublon d’ID sponsor</t>
        </is>
      </c>
      <c r="B13" s="20" t="inlineStr">
        <is>
          <t>Bloqué par une validation de saisie.</t>
        </is>
      </c>
    </row>
    <row r="14" ht="30" customHeight="1">
      <c r="A14" s="21" t="inlineStr">
        <is>
          <t>Échéance passée</t>
        </is>
      </c>
      <c r="B14" s="22" t="inlineStr">
        <is>
          <t>Signalée automatiquement comme « En retard ».</t>
        </is>
      </c>
    </row>
    <row r="15" ht="30" customHeight="1">
      <c r="A15" s="13" t="inlineStr">
        <is>
          <t>Statut hors liste</t>
        </is>
      </c>
      <c r="B15" s="20" t="inlineStr">
        <is>
          <t>Bloqué par la liste déroulante modifiable.</t>
        </is>
      </c>
    </row>
    <row r="16" ht="30" customHeight="1">
      <c r="A16" s="21" t="inlineStr">
        <is>
          <t>Montant négatif</t>
        </is>
      </c>
      <c r="B16" s="22" t="inlineStr">
        <is>
          <t>Bloqué par une validation numérique.</t>
        </is>
      </c>
    </row>
    <row r="17" ht="30" customHeight="1">
      <c r="A17" s="13" t="inlineStr">
        <is>
          <t>Montant reçu trop élevé</t>
        </is>
      </c>
      <c r="B17" s="20" t="inlineStr">
        <is>
          <t>Bloqué et signalé en rouge.</t>
        </is>
      </c>
    </row>
    <row r="18" ht="30" customHeight="1">
      <c r="A18" s="21" t="inlineStr">
        <is>
          <t>Référence sponsor inconnue</t>
        </is>
      </c>
      <c r="B18" s="22" t="inlineStr">
        <is>
          <t>Signalée en rouge foncé dans les contreparties.</t>
        </is>
      </c>
    </row>
    <row r="19" ht="30" customHeight="1">
      <c r="A19" s="13" t="inlineStr">
        <is>
          <t>Synthèse sans saisie</t>
        </is>
      </c>
      <c r="B19" s="20" t="inlineStr">
        <is>
          <t>Montants à zéro et taux protégé contre les divisions impossibles.</t>
        </is>
      </c>
    </row>
    <row r="20"/>
    <row r="21" ht="42" customHeight="1">
      <c r="A21" s="4" t="inlineStr">
        <is>
          <t>Usage</t>
        </is>
      </c>
      <c r="B21" s="14" t="inlineStr">
        <is>
          <t>Les taux, listes, dates, montants et délais sont des hypothèses modifiables. Le classeur ne garantit aucune règle contractuelle, juridique ou réglementaire.</t>
        </is>
      </c>
    </row>
  </sheetData>
  <mergeCells count="1">
    <mergeCell ref="A1:K1"/>
  </mergeCells>
  <dataValidations count="4">
    <dataValidation sqref="B3" showDropDown="0" showInputMessage="1" showErrorMessage="1" allowBlank="0" errorTitle="Date attendue" error="La date doit être comprise entre le 01/01/2020 et le 31/12/2100." promptTitle="Date attendue" prompt="Saisissez une date valide." type="date" errorStyle="stop" operator="between">
      <formula1>DATE(2020,1,1)</formula1>
      <formula2>DATE(2100,12,31)</formula2>
    </dataValidation>
    <dataValidation sqref="B4" showDropDown="0" showInputMessage="1" showErrorMessage="1" allowBlank="0" errorTitle="Montant attendu" error="Le montant doit être un nombre supérieur ou égal à zéro." promptTitle="Montant attendu" prompt="Saisissez un objectif supérieur ou égal à zéro." type="decimal" errorStyle="stop" operator="greaterThanOrEqual">
      <formula1>0</formula1>
    </dataValidation>
    <dataValidation sqref="B5" showDropDown="0" showInputMessage="1" showErrorMessage="1" allowBlank="0" errorTitle="Délai attendu" error="Le délai doit être compris entre 0 et 3 650 jours." promptTitle="Délai attendu" prompt="Saisissez un nombre entier de jours." type="whole" errorStyle="stop" operator="between">
      <formula1>0</formula1>
      <formula2>3650</formula2>
    </dataValidation>
    <dataValidation sqref="E3:E10" showDropDown="0" showInputMessage="1" showErrorMessage="1" allowBlank="0" errorTitle="Probabilité attendue" error="La probabilité doit être comprise entre 0 et 1." promptTitle="Probabilité attendue" prompt="Saisissez une probabilité comprise entre 0 % et 100 %." type="decimal" errorStyle="stop" operator="between">
      <formula1>0</formula1>
      <formula2>1</formula2>
    </dataValidation>
  </dataValidations>
  <pageMargins left="0.3" right="0.3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T111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0" customWidth="1" min="3" max="3"/>
    <col width="18" customWidth="1" min="4" max="4"/>
    <col width="16" customWidth="1" min="5" max="5"/>
    <col width="22" customWidth="1" min="6" max="6"/>
    <col width="25" customWidth="1" min="7" max="7"/>
    <col width="23" customWidth="1" min="8" max="8"/>
    <col width="17" customWidth="1" min="9" max="9"/>
    <col width="17" customWidth="1" min="10" max="10"/>
    <col width="31" customWidth="1" min="11" max="11"/>
    <col width="21" customWidth="1" min="12" max="12"/>
    <col width="19" customWidth="1" min="13" max="13"/>
    <col width="23" customWidth="1" min="14" max="14"/>
    <col width="18" customWidth="1" min="15" max="15"/>
    <col width="14" customWidth="1" min="16" max="16"/>
    <col width="20" customWidth="1" min="17" max="17"/>
    <col width="19" customWidth="1" min="18" max="18"/>
    <col width="16" customWidth="1" min="19" max="19"/>
    <col width="34" customWidth="1" min="20" max="20"/>
  </cols>
  <sheetData>
    <row r="1" ht="44" customHeight="1">
      <c r="A1" s="23" t="inlineStr">
        <is>
          <t>ID sponsor</t>
        </is>
      </c>
      <c r="B1" s="23" t="inlineStr">
        <is>
          <t>Organisation</t>
        </is>
      </c>
      <c r="C1" s="23" t="inlineStr">
        <is>
          <t>Secteur</t>
        </is>
      </c>
      <c r="D1" s="23" t="inlineStr">
        <is>
          <t>Offre</t>
        </is>
      </c>
      <c r="E1" s="23" t="inlineStr">
        <is>
          <t>Type d’apport</t>
        </is>
      </c>
      <c r="F1" s="23" t="inlineStr">
        <is>
          <t>Statut</t>
        </is>
      </c>
      <c r="G1" s="23" t="inlineStr">
        <is>
          <t>Fonction contact</t>
        </is>
      </c>
      <c r="H1" s="23" t="inlineStr">
        <is>
          <t>Référent interne</t>
        </is>
      </c>
      <c r="I1" s="23" t="inlineStr">
        <is>
          <t>Date premier contact</t>
        </is>
      </c>
      <c r="J1" s="23" t="inlineStr">
        <is>
          <t>Date dernier échange</t>
        </is>
      </c>
      <c r="K1" s="23" t="inlineStr">
        <is>
          <t>Prochaine action</t>
        </is>
      </c>
      <c r="L1" s="23" t="inlineStr">
        <is>
          <t>Échéance prochaine action</t>
        </is>
      </c>
      <c r="M1" s="23" t="inlineStr">
        <is>
          <t>Valeur proposée (€)</t>
        </is>
      </c>
      <c r="N1" s="23" t="inlineStr">
        <is>
          <t>Valeur contractualisée (€)</t>
        </is>
      </c>
      <c r="O1" s="23" t="inlineStr">
        <is>
          <t>Montant reçu (€)</t>
        </is>
      </c>
      <c r="P1" s="23" t="inlineStr">
        <is>
          <t>Probabilité</t>
        </is>
      </c>
      <c r="Q1" s="23" t="inlineStr">
        <is>
          <t>Valeur pondérée (€)</t>
        </is>
      </c>
      <c r="R1" s="23" t="inlineStr">
        <is>
          <t>Jours avant échéance</t>
        </is>
      </c>
      <c r="S1" s="23" t="inlineStr">
        <is>
          <t>Alerte</t>
        </is>
      </c>
      <c r="T1" s="23" t="inlineStr">
        <is>
          <t>Notes</t>
        </is>
      </c>
    </row>
    <row r="2" ht="30" customHeight="1">
      <c r="A2" s="15" t="inlineStr">
        <is>
          <t>SP-001</t>
        </is>
      </c>
      <c r="B2" s="15" t="inlineStr">
        <is>
          <t>Prospect fictif 01</t>
        </is>
      </c>
      <c r="C2" s="15" t="inlineStr">
        <is>
          <t>Secteur fictif 01</t>
        </is>
      </c>
      <c r="D2" s="15" t="inlineStr">
        <is>
          <t>Essentielle</t>
        </is>
      </c>
      <c r="E2" s="15" t="inlineStr">
        <is>
          <t>Financier</t>
        </is>
      </c>
      <c r="F2" s="15" t="inlineStr">
        <is>
          <t>À qualifier</t>
        </is>
      </c>
      <c r="G2" s="24" t="inlineStr">
        <is>
          <t>Direction des partenariats</t>
        </is>
      </c>
      <c r="H2" s="15" t="inlineStr">
        <is>
          <t>Pôle partenariats</t>
        </is>
      </c>
      <c r="I2" s="25" t="n">
        <v>46254</v>
      </c>
      <c r="J2" s="25" t="n">
        <v>46259</v>
      </c>
      <c r="K2" s="24" t="inlineStr">
        <is>
          <t>Qualifier le besoin</t>
        </is>
      </c>
      <c r="L2" s="25" t="n">
        <v>46270</v>
      </c>
      <c r="M2" s="26" t="n">
        <v>5000</v>
      </c>
      <c r="N2" s="26" t="n">
        <v>0</v>
      </c>
      <c r="O2" s="26" t="n">
        <v>0</v>
      </c>
      <c r="P2" s="27">
        <f>IF(A2="","",IFERROR(VLOOKUP(F2,'Paramètres'!$D$3:$E$10,2,FALSE),0))</f>
        <v/>
      </c>
      <c r="Q2" s="3">
        <f>IF(A2="","",IFERROR(M2*P2,0))</f>
        <v/>
      </c>
      <c r="R2" s="28">
        <f>IF(OR(A2="",L2=""),"",L2-TODAY())</f>
        <v/>
      </c>
      <c r="S2" s="29">
        <f>IF(A2="","",IF(OR(F2="Signé",F2="Refusé",F2="Abandonné"),"",IF(L2="","À planifier",IF(L2&lt;TODAY(),"En retard",IF(L2&lt;=TODAY()+'Paramètres'!$B$5,"À échéance","OK")))))</f>
        <v/>
      </c>
      <c r="T2" s="24" t="inlineStr">
        <is>
          <t>Scénario d’exemple fictif.</t>
        </is>
      </c>
    </row>
    <row r="3" ht="30" customHeight="1">
      <c r="A3" s="15" t="inlineStr">
        <is>
          <t>SP-002</t>
        </is>
      </c>
      <c r="B3" s="15" t="inlineStr">
        <is>
          <t>Prospect fictif 02</t>
        </is>
      </c>
      <c r="C3" s="15" t="inlineStr">
        <is>
          <t>Secteur fictif 02</t>
        </is>
      </c>
      <c r="D3" s="15" t="inlineStr">
        <is>
          <t>Rayonnement</t>
        </is>
      </c>
      <c r="E3" s="15" t="inlineStr">
        <is>
          <t>En nature</t>
        </is>
      </c>
      <c r="F3" s="15" t="inlineStr">
        <is>
          <t>Contacté</t>
        </is>
      </c>
      <c r="G3" s="24" t="inlineStr">
        <is>
          <t>Direction de la communication</t>
        </is>
      </c>
      <c r="H3" s="15" t="inlineStr">
        <is>
          <t>Équipe communication</t>
        </is>
      </c>
      <c r="I3" s="25" t="n">
        <v>46255</v>
      </c>
      <c r="J3" s="25" t="n">
        <v>46266</v>
      </c>
      <c r="K3" s="24" t="inlineStr">
        <is>
          <t>Relancer la présentation</t>
        </is>
      </c>
      <c r="L3" s="25" t="n">
        <v>46275</v>
      </c>
      <c r="M3" s="26" t="n">
        <v>8000</v>
      </c>
      <c r="N3" s="26" t="n">
        <v>0</v>
      </c>
      <c r="O3" s="26" t="n">
        <v>0</v>
      </c>
      <c r="P3" s="30">
        <f>IF(A3="","",IFERROR(VLOOKUP(F3,'Paramètres'!$D$3:$E$10,2,FALSE),0))</f>
        <v/>
      </c>
      <c r="Q3" s="6">
        <f>IF(A3="","",IFERROR(M3*P3,0))</f>
        <v/>
      </c>
      <c r="R3" s="31">
        <f>IF(OR(A3="",L3=""),"",L3-TODAY())</f>
        <v/>
      </c>
      <c r="S3" s="32">
        <f>IF(A3="","",IF(OR(F3="Signé",F3="Refusé",F3="Abandonné"),"",IF(L3="","À planifier",IF(L3&lt;TODAY(),"En retard",IF(L3&lt;=TODAY()+'Paramètres'!$B$5,"À échéance","OK")))))</f>
        <v/>
      </c>
      <c r="T3" s="24" t="inlineStr">
        <is>
          <t>Apport en nature à préciser.</t>
        </is>
      </c>
    </row>
    <row r="4" ht="30" customHeight="1">
      <c r="A4" s="15" t="inlineStr">
        <is>
          <t>SP-003</t>
        </is>
      </c>
      <c r="B4" s="15" t="inlineStr">
        <is>
          <t>Prospect fictif 03</t>
        </is>
      </c>
      <c r="C4" s="15" t="inlineStr">
        <is>
          <t>Secteur fictif 03</t>
        </is>
      </c>
      <c r="D4" s="15" t="inlineStr">
        <is>
          <t>Signature</t>
        </is>
      </c>
      <c r="E4" s="15" t="inlineStr">
        <is>
          <t>Mixte</t>
        </is>
      </c>
      <c r="F4" s="15" t="inlineStr">
        <is>
          <t>Échange en cours</t>
        </is>
      </c>
      <c r="G4" s="24" t="inlineStr">
        <is>
          <t>Direction des partenariats</t>
        </is>
      </c>
      <c r="H4" s="15" t="inlineStr">
        <is>
          <t>Équipe programme</t>
        </is>
      </c>
      <c r="I4" s="25" t="n">
        <v>46256</v>
      </c>
      <c r="J4" s="25" t="n">
        <v>46268</v>
      </c>
      <c r="K4" s="24" t="inlineStr">
        <is>
          <t>Préparer un échange de cadrage</t>
        </is>
      </c>
      <c r="L4" s="25" t="n">
        <v>46280</v>
      </c>
      <c r="M4" s="26" t="n">
        <v>12000</v>
      </c>
      <c r="N4" s="26" t="n">
        <v>0</v>
      </c>
      <c r="O4" s="26" t="n">
        <v>0</v>
      </c>
      <c r="P4" s="27">
        <f>IF(A4="","",IFERROR(VLOOKUP(F4,'Paramètres'!$D$3:$E$10,2,FALSE),0))</f>
        <v/>
      </c>
      <c r="Q4" s="3">
        <f>IF(A4="","",IFERROR(M4*P4,0))</f>
        <v/>
      </c>
      <c r="R4" s="28">
        <f>IF(OR(A4="",L4=""),"",L4-TODAY())</f>
        <v/>
      </c>
      <c r="S4" s="29">
        <f>IF(A4="","",IF(OR(F4="Signé",F4="Refusé",F4="Abandonné"),"",IF(L4="","À planifier",IF(L4&lt;TODAY(),"En retard",IF(L4&lt;=TODAY()+'Paramètres'!$B$5,"À échéance","OK")))))</f>
        <v/>
      </c>
      <c r="T4" s="24" t="inlineStr">
        <is>
          <t>Échange exploratoire fictif.</t>
        </is>
      </c>
    </row>
    <row r="5" ht="30" customHeight="1">
      <c r="A5" s="15" t="inlineStr">
        <is>
          <t>SP-004</t>
        </is>
      </c>
      <c r="B5" s="15" t="inlineStr">
        <is>
          <t>Prospect fictif 04</t>
        </is>
      </c>
      <c r="C5" s="15" t="inlineStr">
        <is>
          <t>Secteur fictif 04</t>
        </is>
      </c>
      <c r="D5" s="15" t="inlineStr">
        <is>
          <t>Signature</t>
        </is>
      </c>
      <c r="E5" s="15" t="inlineStr">
        <is>
          <t>Financier</t>
        </is>
      </c>
      <c r="F5" s="15" t="inlineStr">
        <is>
          <t>Proposition envoyée</t>
        </is>
      </c>
      <c r="G5" s="24" t="inlineStr">
        <is>
          <t>Direction générale</t>
        </is>
      </c>
      <c r="H5" s="15" t="inlineStr">
        <is>
          <t>Pôle partenariats</t>
        </is>
      </c>
      <c r="I5" s="25" t="n">
        <v>46258</v>
      </c>
      <c r="J5" s="25" t="n">
        <v>46269</v>
      </c>
      <c r="K5" s="24" t="inlineStr">
        <is>
          <t>Confirmer la réception de l’offre</t>
        </is>
      </c>
      <c r="L5" s="25" t="n">
        <v>46285</v>
      </c>
      <c r="M5" s="26" t="n">
        <v>15000</v>
      </c>
      <c r="N5" s="26" t="n">
        <v>0</v>
      </c>
      <c r="O5" s="26" t="n">
        <v>0</v>
      </c>
      <c r="P5" s="30">
        <f>IF(A5="","",IFERROR(VLOOKUP(F5,'Paramètres'!$D$3:$E$10,2,FALSE),0))</f>
        <v/>
      </c>
      <c r="Q5" s="6">
        <f>IF(A5="","",IFERROR(M5*P5,0))</f>
        <v/>
      </c>
      <c r="R5" s="31">
        <f>IF(OR(A5="",L5=""),"",L5-TODAY())</f>
        <v/>
      </c>
      <c r="S5" s="32">
        <f>IF(A5="","",IF(OR(F5="Signé",F5="Refusé",F5="Abandonné"),"",IF(L5="","À planifier",IF(L5&lt;TODAY(),"En retard",IF(L5&lt;=TODAY()+'Paramètres'!$B$5,"À échéance","OK")))))</f>
        <v/>
      </c>
      <c r="T5" s="24" t="inlineStr">
        <is>
          <t>Proposition fictive transmise.</t>
        </is>
      </c>
    </row>
    <row r="6" ht="30" customHeight="1">
      <c r="A6" s="15" t="inlineStr">
        <is>
          <t>SP-005</t>
        </is>
      </c>
      <c r="B6" s="15" t="inlineStr">
        <is>
          <t>Prospect fictif 05</t>
        </is>
      </c>
      <c r="C6" s="15" t="inlineStr">
        <is>
          <t>Secteur fictif 05</t>
        </is>
      </c>
      <c r="D6" s="15" t="inlineStr">
        <is>
          <t>Sur mesure</t>
        </is>
      </c>
      <c r="E6" s="15" t="inlineStr">
        <is>
          <t>Mixte</t>
        </is>
      </c>
      <c r="F6" s="15" t="inlineStr">
        <is>
          <t>Accord de principe</t>
        </is>
      </c>
      <c r="G6" s="24" t="inlineStr">
        <is>
          <t>Direction de la communication</t>
        </is>
      </c>
      <c r="H6" s="15" t="inlineStr">
        <is>
          <t>Équipe programme</t>
        </is>
      </c>
      <c r="I6" s="25" t="n">
        <v>46259</v>
      </c>
      <c r="J6" s="25" t="n">
        <v>46272</v>
      </c>
      <c r="K6" s="24" t="inlineStr">
        <is>
          <t>Formaliser les éléments convenus</t>
        </is>
      </c>
      <c r="L6" s="25" t="n">
        <v>46290</v>
      </c>
      <c r="M6" s="26" t="n">
        <v>20000</v>
      </c>
      <c r="N6" s="26" t="n">
        <v>0</v>
      </c>
      <c r="O6" s="26" t="n">
        <v>0</v>
      </c>
      <c r="P6" s="27">
        <f>IF(A6="","",IFERROR(VLOOKUP(F6,'Paramètres'!$D$3:$E$10,2,FALSE),0))</f>
        <v/>
      </c>
      <c r="Q6" s="3">
        <f>IF(A6="","",IFERROR(M6*P6,0))</f>
        <v/>
      </c>
      <c r="R6" s="28">
        <f>IF(OR(A6="",L6=""),"",L6-TODAY())</f>
        <v/>
      </c>
      <c r="S6" s="29">
        <f>IF(A6="","",IF(OR(F6="Signé",F6="Refusé",F6="Abandonné"),"",IF(L6="","À planifier",IF(L6&lt;TODAY(),"En retard",IF(L6&lt;=TODAY()+'Paramètres'!$B$5,"À échéance","OK")))))</f>
        <v/>
      </c>
      <c r="T6" s="24" t="inlineStr">
        <is>
          <t>Accord de principe fictif.</t>
        </is>
      </c>
    </row>
    <row r="7" ht="30" customHeight="1">
      <c r="A7" s="15" t="inlineStr">
        <is>
          <t>SP-006</t>
        </is>
      </c>
      <c r="B7" s="15" t="inlineStr">
        <is>
          <t>Prospect fictif 06</t>
        </is>
      </c>
      <c r="C7" s="15" t="inlineStr">
        <is>
          <t>Secteur fictif 06</t>
        </is>
      </c>
      <c r="D7" s="15" t="inlineStr">
        <is>
          <t>Sur mesure</t>
        </is>
      </c>
      <c r="E7" s="15" t="inlineStr">
        <is>
          <t>Financier</t>
        </is>
      </c>
      <c r="F7" s="15" t="inlineStr">
        <is>
          <t>Signé</t>
        </is>
      </c>
      <c r="G7" s="24" t="inlineStr">
        <is>
          <t>Direction des partenariats</t>
        </is>
      </c>
      <c r="H7" s="15" t="inlineStr">
        <is>
          <t>Pôle partenariats</t>
        </is>
      </c>
      <c r="I7" s="25" t="n">
        <v>46252</v>
      </c>
      <c r="J7" s="25" t="n">
        <v>46267</v>
      </c>
      <c r="K7" s="24" t="inlineStr">
        <is>
          <t>Suivre l’encaissement restant</t>
        </is>
      </c>
      <c r="L7" s="25" t="n">
        <v>46295</v>
      </c>
      <c r="M7" s="26" t="n">
        <v>25000</v>
      </c>
      <c r="N7" s="26" t="n">
        <v>25000</v>
      </c>
      <c r="O7" s="26" t="n">
        <v>15000</v>
      </c>
      <c r="P7" s="30">
        <f>IF(A7="","",IFERROR(VLOOKUP(F7,'Paramètres'!$D$3:$E$10,2,FALSE),0))</f>
        <v/>
      </c>
      <c r="Q7" s="6">
        <f>IF(A7="","",IFERROR(M7*P7,0))</f>
        <v/>
      </c>
      <c r="R7" s="31">
        <f>IF(OR(A7="",L7=""),"",L7-TODAY())</f>
        <v/>
      </c>
      <c r="S7" s="32">
        <f>IF(A7="","",IF(OR(F7="Signé",F7="Refusé",F7="Abandonné"),"",IF(L7="","À planifier",IF(L7&lt;TODAY(),"En retard",IF(L7&lt;=TODAY()+'Paramètres'!$B$5,"À échéance","OK")))))</f>
        <v/>
      </c>
      <c r="T7" s="24" t="inlineStr">
        <is>
          <t>Accord fictif pour démonstration.</t>
        </is>
      </c>
    </row>
    <row r="8" ht="30" customHeight="1">
      <c r="A8" s="15" t="inlineStr">
        <is>
          <t>SP-007</t>
        </is>
      </c>
      <c r="B8" s="15" t="inlineStr">
        <is>
          <t>Prospect fictif 07</t>
        </is>
      </c>
      <c r="C8" s="15" t="inlineStr">
        <is>
          <t>Secteur fictif 07</t>
        </is>
      </c>
      <c r="D8" s="15" t="inlineStr">
        <is>
          <t>Essentielle</t>
        </is>
      </c>
      <c r="E8" s="15" t="inlineStr">
        <is>
          <t>Financier</t>
        </is>
      </c>
      <c r="F8" s="15" t="inlineStr">
        <is>
          <t>Refusé</t>
        </is>
      </c>
      <c r="G8" s="24" t="inlineStr">
        <is>
          <t>Direction générale</t>
        </is>
      </c>
      <c r="H8" s="15" t="inlineStr">
        <is>
          <t>Pôle partenariats</t>
        </is>
      </c>
      <c r="I8" s="25" t="n">
        <v>46260</v>
      </c>
      <c r="J8" s="25" t="n">
        <v>46270</v>
      </c>
      <c r="K8" s="24" t="inlineStr">
        <is>
          <t>Archiver le motif fictif</t>
        </is>
      </c>
      <c r="L8" s="25" t="n">
        <v>46300</v>
      </c>
      <c r="M8" s="26" t="n">
        <v>7500</v>
      </c>
      <c r="N8" s="26" t="n">
        <v>0</v>
      </c>
      <c r="O8" s="26" t="n">
        <v>0</v>
      </c>
      <c r="P8" s="27">
        <f>IF(A8="","",IFERROR(VLOOKUP(F8,'Paramètres'!$D$3:$E$10,2,FALSE),0))</f>
        <v/>
      </c>
      <c r="Q8" s="3">
        <f>IF(A8="","",IFERROR(M8*P8,0))</f>
        <v/>
      </c>
      <c r="R8" s="28">
        <f>IF(OR(A8="",L8=""),"",L8-TODAY())</f>
        <v/>
      </c>
      <c r="S8" s="29">
        <f>IF(A8="","",IF(OR(F8="Signé",F8="Refusé",F8="Abandonné"),"",IF(L8="","À planifier",IF(L8&lt;TODAY(),"En retard",IF(L8&lt;=TODAY()+'Paramètres'!$B$5,"À échéance","OK")))))</f>
        <v/>
      </c>
      <c r="T8" s="24" t="inlineStr">
        <is>
          <t>Refus fictif enregistré.</t>
        </is>
      </c>
    </row>
    <row r="9" ht="30" customHeight="1">
      <c r="A9" s="15" t="inlineStr">
        <is>
          <t>SP-008</t>
        </is>
      </c>
      <c r="B9" s="15" t="inlineStr">
        <is>
          <t>Prospect fictif 08</t>
        </is>
      </c>
      <c r="C9" s="15" t="inlineStr">
        <is>
          <t>Secteur fictif 08</t>
        </is>
      </c>
      <c r="D9" s="15" t="inlineStr">
        <is>
          <t>Essentielle</t>
        </is>
      </c>
      <c r="E9" s="15" t="inlineStr">
        <is>
          <t>En nature</t>
        </is>
      </c>
      <c r="F9" s="15" t="inlineStr">
        <is>
          <t>Abandonné</t>
        </is>
      </c>
      <c r="G9" s="24" t="inlineStr">
        <is>
          <t>Direction de la communication</t>
        </is>
      </c>
      <c r="H9" s="15" t="inlineStr">
        <is>
          <t>Équipe logistique</t>
        </is>
      </c>
      <c r="I9" s="25" t="n">
        <v>46261</v>
      </c>
      <c r="J9" s="25" t="n">
        <v>46271</v>
      </c>
      <c r="K9" s="24" t="inlineStr">
        <is>
          <t>Clore le suivi</t>
        </is>
      </c>
      <c r="L9" s="25" t="n">
        <v>46310</v>
      </c>
      <c r="M9" s="26" t="n">
        <v>4000</v>
      </c>
      <c r="N9" s="26" t="n">
        <v>0</v>
      </c>
      <c r="O9" s="26" t="n">
        <v>0</v>
      </c>
      <c r="P9" s="30">
        <f>IF(A9="","",IFERROR(VLOOKUP(F9,'Paramètres'!$D$3:$E$10,2,FALSE),0))</f>
        <v/>
      </c>
      <c r="Q9" s="6">
        <f>IF(A9="","",IFERROR(M9*P9,0))</f>
        <v/>
      </c>
      <c r="R9" s="31">
        <f>IF(OR(A9="",L9=""),"",L9-TODAY())</f>
        <v/>
      </c>
      <c r="S9" s="32">
        <f>IF(A9="","",IF(OR(F9="Signé",F9="Refusé",F9="Abandonné"),"",IF(L9="","À planifier",IF(L9&lt;TODAY(),"En retard",IF(L9&lt;=TODAY()+'Paramètres'!$B$5,"À échéance","OK")))))</f>
        <v/>
      </c>
      <c r="T9" s="24" t="inlineStr">
        <is>
          <t>Piste fictive abandonnée.</t>
        </is>
      </c>
    </row>
    <row r="10" ht="30" customHeight="1">
      <c r="A10" s="15" t="inlineStr">
        <is>
          <t>SP-009</t>
        </is>
      </c>
      <c r="B10" s="15" t="inlineStr">
        <is>
          <t>Prospect fictif 09</t>
        </is>
      </c>
      <c r="C10" s="15" t="inlineStr">
        <is>
          <t>Secteur fictif 09</t>
        </is>
      </c>
      <c r="D10" s="15" t="inlineStr">
        <is>
          <t>Rayonnement</t>
        </is>
      </c>
      <c r="E10" s="15" t="inlineStr">
        <is>
          <t>Mixte</t>
        </is>
      </c>
      <c r="F10" s="15" t="inlineStr">
        <is>
          <t>Contacté</t>
        </is>
      </c>
      <c r="G10" s="24" t="inlineStr">
        <is>
          <t>Direction des partenariats</t>
        </is>
      </c>
      <c r="H10" s="15" t="inlineStr">
        <is>
          <t>Équipe communication</t>
        </is>
      </c>
      <c r="I10" s="25" t="n">
        <v>46262</v>
      </c>
      <c r="J10" s="25" t="n">
        <v>46272</v>
      </c>
      <c r="K10" s="24" t="inlineStr">
        <is>
          <t>Proposer un rendez-vous de cadrage</t>
        </is>
      </c>
      <c r="L10" s="25" t="n">
        <v>46315</v>
      </c>
      <c r="M10" s="26" t="n">
        <v>9000</v>
      </c>
      <c r="N10" s="26" t="n">
        <v>0</v>
      </c>
      <c r="O10" s="26" t="n">
        <v>0</v>
      </c>
      <c r="P10" s="27">
        <f>IF(A10="","",IFERROR(VLOOKUP(F10,'Paramètres'!$D$3:$E$10,2,FALSE),0))</f>
        <v/>
      </c>
      <c r="Q10" s="3">
        <f>IF(A10="","",IFERROR(M10*P10,0))</f>
        <v/>
      </c>
      <c r="R10" s="28">
        <f>IF(OR(A10="",L10=""),"",L10-TODAY())</f>
        <v/>
      </c>
      <c r="S10" s="29">
        <f>IF(A10="","",IF(OR(F10="Signé",F10="Refusé",F10="Abandonné"),"",IF(L10="","À planifier",IF(L10&lt;TODAY(),"En retard",IF(L10&lt;=TODAY()+'Paramètres'!$B$5,"À échéance","OK")))))</f>
        <v/>
      </c>
      <c r="T10" s="24" t="inlineStr">
        <is>
          <t>Relance fictive à préparer.</t>
        </is>
      </c>
    </row>
    <row r="11" ht="30" customHeight="1">
      <c r="A11" s="15" t="inlineStr">
        <is>
          <t>SP-010</t>
        </is>
      </c>
      <c r="B11" s="15" t="inlineStr">
        <is>
          <t>Prospect fictif 10</t>
        </is>
      </c>
      <c r="C11" s="15" t="inlineStr">
        <is>
          <t>Secteur fictif 10</t>
        </is>
      </c>
      <c r="D11" s="15" t="inlineStr">
        <is>
          <t>Signature</t>
        </is>
      </c>
      <c r="E11" s="15" t="inlineStr">
        <is>
          <t>Financier</t>
        </is>
      </c>
      <c r="F11" s="15" t="inlineStr">
        <is>
          <t>Proposition envoyée</t>
        </is>
      </c>
      <c r="G11" s="24" t="inlineStr">
        <is>
          <t>Direction générale</t>
        </is>
      </c>
      <c r="H11" s="15" t="inlineStr">
        <is>
          <t>Pôle partenariats</t>
        </is>
      </c>
      <c r="I11" s="25" t="n">
        <v>46263</v>
      </c>
      <c r="J11" s="25" t="n">
        <v>46273</v>
      </c>
      <c r="K11" s="24" t="inlineStr">
        <is>
          <t>Répondre aux questions sur l’offre</t>
        </is>
      </c>
      <c r="L11" s="25" t="n">
        <v>46325</v>
      </c>
      <c r="M11" s="26" t="n">
        <v>18000</v>
      </c>
      <c r="N11" s="26" t="n">
        <v>0</v>
      </c>
      <c r="O11" s="26" t="n">
        <v>0</v>
      </c>
      <c r="P11" s="30">
        <f>IF(A11="","",IFERROR(VLOOKUP(F11,'Paramètres'!$D$3:$E$10,2,FALSE),0))</f>
        <v/>
      </c>
      <c r="Q11" s="6">
        <f>IF(A11="","",IFERROR(M11*P11,0))</f>
        <v/>
      </c>
      <c r="R11" s="31">
        <f>IF(OR(A11="",L11=""),"",L11-TODAY())</f>
        <v/>
      </c>
      <c r="S11" s="32">
        <f>IF(A11="","",IF(OR(F11="Signé",F11="Refusé",F11="Abandonné"),"",IF(L11="","À planifier",IF(L11&lt;TODAY(),"En retard",IF(L11&lt;=TODAY()+'Paramètres'!$B$5,"À échéance","OK")))))</f>
        <v/>
      </c>
      <c r="T11" s="24" t="inlineStr">
        <is>
          <t>Négociation fictive en cours.</t>
        </is>
      </c>
    </row>
    <row r="12" ht="30" customHeight="1">
      <c r="A12" s="15" t="n"/>
      <c r="B12" s="15" t="n"/>
      <c r="C12" s="15" t="n"/>
      <c r="D12" s="15" t="n"/>
      <c r="E12" s="15" t="n"/>
      <c r="F12" s="15" t="n"/>
      <c r="G12" s="24" t="n"/>
      <c r="H12" s="15" t="n"/>
      <c r="I12" s="25" t="n"/>
      <c r="J12" s="25" t="n"/>
      <c r="K12" s="24" t="n"/>
      <c r="L12" s="25" t="n"/>
      <c r="M12" s="26" t="n"/>
      <c r="N12" s="26" t="n"/>
      <c r="O12" s="26" t="n"/>
      <c r="P12" s="27">
        <f>IF(A12="","",IFERROR(VLOOKUP(F12,'Paramètres'!$D$3:$E$10,2,FALSE),0))</f>
        <v/>
      </c>
      <c r="Q12" s="3">
        <f>IF(A12="","",IFERROR(M12*P12,0))</f>
        <v/>
      </c>
      <c r="R12" s="28">
        <f>IF(OR(A12="",L12=""),"",L12-TODAY())</f>
        <v/>
      </c>
      <c r="S12" s="29">
        <f>IF(A12="","",IF(OR(F12="Signé",F12="Refusé",F12="Abandonné"),"",IF(L12="","À planifier",IF(L12&lt;TODAY(),"En retard",IF(L12&lt;=TODAY()+'Paramètres'!$B$5,"À échéance","OK")))))</f>
        <v/>
      </c>
      <c r="T12" s="24" t="n"/>
    </row>
    <row r="13" ht="30" customHeight="1">
      <c r="A13" s="15" t="n"/>
      <c r="B13" s="15" t="n"/>
      <c r="C13" s="15" t="n"/>
      <c r="D13" s="15" t="n"/>
      <c r="E13" s="15" t="n"/>
      <c r="F13" s="15" t="n"/>
      <c r="G13" s="24" t="n"/>
      <c r="H13" s="15" t="n"/>
      <c r="I13" s="25" t="n"/>
      <c r="J13" s="25" t="n"/>
      <c r="K13" s="24" t="n"/>
      <c r="L13" s="25" t="n"/>
      <c r="M13" s="26" t="n"/>
      <c r="N13" s="26" t="n"/>
      <c r="O13" s="26" t="n"/>
      <c r="P13" s="30">
        <f>IF(A13="","",IFERROR(VLOOKUP(F13,'Paramètres'!$D$3:$E$10,2,FALSE),0))</f>
        <v/>
      </c>
      <c r="Q13" s="6">
        <f>IF(A13="","",IFERROR(M13*P13,0))</f>
        <v/>
      </c>
      <c r="R13" s="31">
        <f>IF(OR(A13="",L13=""),"",L13-TODAY())</f>
        <v/>
      </c>
      <c r="S13" s="32">
        <f>IF(A13="","",IF(OR(F13="Signé",F13="Refusé",F13="Abandonné"),"",IF(L13="","À planifier",IF(L13&lt;TODAY(),"En retard",IF(L13&lt;=TODAY()+'Paramètres'!$B$5,"À échéance","OK")))))</f>
        <v/>
      </c>
      <c r="T13" s="24" t="n"/>
    </row>
    <row r="14" ht="30" customHeight="1">
      <c r="A14" s="15" t="n"/>
      <c r="B14" s="15" t="n"/>
      <c r="C14" s="15" t="n"/>
      <c r="D14" s="15" t="n"/>
      <c r="E14" s="15" t="n"/>
      <c r="F14" s="15" t="n"/>
      <c r="G14" s="24" t="n"/>
      <c r="H14" s="15" t="n"/>
      <c r="I14" s="25" t="n"/>
      <c r="J14" s="25" t="n"/>
      <c r="K14" s="24" t="n"/>
      <c r="L14" s="25" t="n"/>
      <c r="M14" s="26" t="n"/>
      <c r="N14" s="26" t="n"/>
      <c r="O14" s="26" t="n"/>
      <c r="P14" s="27">
        <f>IF(A14="","",IFERROR(VLOOKUP(F14,'Paramètres'!$D$3:$E$10,2,FALSE),0))</f>
        <v/>
      </c>
      <c r="Q14" s="3">
        <f>IF(A14="","",IFERROR(M14*P14,0))</f>
        <v/>
      </c>
      <c r="R14" s="28">
        <f>IF(OR(A14="",L14=""),"",L14-TODAY())</f>
        <v/>
      </c>
      <c r="S14" s="29">
        <f>IF(A14="","",IF(OR(F14="Signé",F14="Refusé",F14="Abandonné"),"",IF(L14="","À planifier",IF(L14&lt;TODAY(),"En retard",IF(L14&lt;=TODAY()+'Paramètres'!$B$5,"À échéance","OK")))))</f>
        <v/>
      </c>
      <c r="T14" s="24" t="n"/>
    </row>
    <row r="15" ht="30" customHeight="1">
      <c r="A15" s="15" t="n"/>
      <c r="B15" s="15" t="n"/>
      <c r="C15" s="15" t="n"/>
      <c r="D15" s="15" t="n"/>
      <c r="E15" s="15" t="n"/>
      <c r="F15" s="15" t="n"/>
      <c r="G15" s="24" t="n"/>
      <c r="H15" s="15" t="n"/>
      <c r="I15" s="25" t="n"/>
      <c r="J15" s="25" t="n"/>
      <c r="K15" s="24" t="n"/>
      <c r="L15" s="25" t="n"/>
      <c r="M15" s="26" t="n"/>
      <c r="N15" s="26" t="n"/>
      <c r="O15" s="26" t="n"/>
      <c r="P15" s="30">
        <f>IF(A15="","",IFERROR(VLOOKUP(F15,'Paramètres'!$D$3:$E$10,2,FALSE),0))</f>
        <v/>
      </c>
      <c r="Q15" s="6">
        <f>IF(A15="","",IFERROR(M15*P15,0))</f>
        <v/>
      </c>
      <c r="R15" s="31">
        <f>IF(OR(A15="",L15=""),"",L15-TODAY())</f>
        <v/>
      </c>
      <c r="S15" s="32">
        <f>IF(A15="","",IF(OR(F15="Signé",F15="Refusé",F15="Abandonné"),"",IF(L15="","À planifier",IF(L15&lt;TODAY(),"En retard",IF(L15&lt;=TODAY()+'Paramètres'!$B$5,"À échéance","OK")))))</f>
        <v/>
      </c>
      <c r="T15" s="24" t="n"/>
    </row>
    <row r="16" ht="30" customHeight="1">
      <c r="A16" s="15" t="n"/>
      <c r="B16" s="15" t="n"/>
      <c r="C16" s="15" t="n"/>
      <c r="D16" s="15" t="n"/>
      <c r="E16" s="15" t="n"/>
      <c r="F16" s="15" t="n"/>
      <c r="G16" s="24" t="n"/>
      <c r="H16" s="15" t="n"/>
      <c r="I16" s="25" t="n"/>
      <c r="J16" s="25" t="n"/>
      <c r="K16" s="24" t="n"/>
      <c r="L16" s="25" t="n"/>
      <c r="M16" s="26" t="n"/>
      <c r="N16" s="26" t="n"/>
      <c r="O16" s="26" t="n"/>
      <c r="P16" s="27">
        <f>IF(A16="","",IFERROR(VLOOKUP(F16,'Paramètres'!$D$3:$E$10,2,FALSE),0))</f>
        <v/>
      </c>
      <c r="Q16" s="3">
        <f>IF(A16="","",IFERROR(M16*P16,0))</f>
        <v/>
      </c>
      <c r="R16" s="28">
        <f>IF(OR(A16="",L16=""),"",L16-TODAY())</f>
        <v/>
      </c>
      <c r="S16" s="29">
        <f>IF(A16="","",IF(OR(F16="Signé",F16="Refusé",F16="Abandonné"),"",IF(L16="","À planifier",IF(L16&lt;TODAY(),"En retard",IF(L16&lt;=TODAY()+'Paramètres'!$B$5,"À échéance","OK")))))</f>
        <v/>
      </c>
      <c r="T16" s="24" t="n"/>
    </row>
    <row r="17" ht="30" customHeight="1">
      <c r="A17" s="15" t="n"/>
      <c r="B17" s="15" t="n"/>
      <c r="C17" s="15" t="n"/>
      <c r="D17" s="15" t="n"/>
      <c r="E17" s="15" t="n"/>
      <c r="F17" s="15" t="n"/>
      <c r="G17" s="24" t="n"/>
      <c r="H17" s="15" t="n"/>
      <c r="I17" s="25" t="n"/>
      <c r="J17" s="25" t="n"/>
      <c r="K17" s="24" t="n"/>
      <c r="L17" s="25" t="n"/>
      <c r="M17" s="26" t="n"/>
      <c r="N17" s="26" t="n"/>
      <c r="O17" s="26" t="n"/>
      <c r="P17" s="30">
        <f>IF(A17="","",IFERROR(VLOOKUP(F17,'Paramètres'!$D$3:$E$10,2,FALSE),0))</f>
        <v/>
      </c>
      <c r="Q17" s="6">
        <f>IF(A17="","",IFERROR(M17*P17,0))</f>
        <v/>
      </c>
      <c r="R17" s="31">
        <f>IF(OR(A17="",L17=""),"",L17-TODAY())</f>
        <v/>
      </c>
      <c r="S17" s="32">
        <f>IF(A17="","",IF(OR(F17="Signé",F17="Refusé",F17="Abandonné"),"",IF(L17="","À planifier",IF(L17&lt;TODAY(),"En retard",IF(L17&lt;=TODAY()+'Paramètres'!$B$5,"À échéance","OK")))))</f>
        <v/>
      </c>
      <c r="T17" s="24" t="n"/>
    </row>
    <row r="18" ht="30" customHeight="1">
      <c r="A18" s="15" t="n"/>
      <c r="B18" s="15" t="n"/>
      <c r="C18" s="15" t="n"/>
      <c r="D18" s="15" t="n"/>
      <c r="E18" s="15" t="n"/>
      <c r="F18" s="15" t="n"/>
      <c r="G18" s="24" t="n"/>
      <c r="H18" s="15" t="n"/>
      <c r="I18" s="25" t="n"/>
      <c r="J18" s="25" t="n"/>
      <c r="K18" s="24" t="n"/>
      <c r="L18" s="25" t="n"/>
      <c r="M18" s="26" t="n"/>
      <c r="N18" s="26" t="n"/>
      <c r="O18" s="26" t="n"/>
      <c r="P18" s="27">
        <f>IF(A18="","",IFERROR(VLOOKUP(F18,'Paramètres'!$D$3:$E$10,2,FALSE),0))</f>
        <v/>
      </c>
      <c r="Q18" s="3">
        <f>IF(A18="","",IFERROR(M18*P18,0))</f>
        <v/>
      </c>
      <c r="R18" s="28">
        <f>IF(OR(A18="",L18=""),"",L18-TODAY())</f>
        <v/>
      </c>
      <c r="S18" s="29">
        <f>IF(A18="","",IF(OR(F18="Signé",F18="Refusé",F18="Abandonné"),"",IF(L18="","À planifier",IF(L18&lt;TODAY(),"En retard",IF(L18&lt;=TODAY()+'Paramètres'!$B$5,"À échéance","OK")))))</f>
        <v/>
      </c>
      <c r="T18" s="24" t="n"/>
    </row>
    <row r="19" ht="30" customHeight="1">
      <c r="A19" s="15" t="n"/>
      <c r="B19" s="15" t="n"/>
      <c r="C19" s="15" t="n"/>
      <c r="D19" s="15" t="n"/>
      <c r="E19" s="15" t="n"/>
      <c r="F19" s="15" t="n"/>
      <c r="G19" s="24" t="n"/>
      <c r="H19" s="15" t="n"/>
      <c r="I19" s="25" t="n"/>
      <c r="J19" s="25" t="n"/>
      <c r="K19" s="24" t="n"/>
      <c r="L19" s="25" t="n"/>
      <c r="M19" s="26" t="n"/>
      <c r="N19" s="26" t="n"/>
      <c r="O19" s="26" t="n"/>
      <c r="P19" s="30">
        <f>IF(A19="","",IFERROR(VLOOKUP(F19,'Paramètres'!$D$3:$E$10,2,FALSE),0))</f>
        <v/>
      </c>
      <c r="Q19" s="6">
        <f>IF(A19="","",IFERROR(M19*P19,0))</f>
        <v/>
      </c>
      <c r="R19" s="31">
        <f>IF(OR(A19="",L19=""),"",L19-TODAY())</f>
        <v/>
      </c>
      <c r="S19" s="32">
        <f>IF(A19="","",IF(OR(F19="Signé",F19="Refusé",F19="Abandonné"),"",IF(L19="","À planifier",IF(L19&lt;TODAY(),"En retard",IF(L19&lt;=TODAY()+'Paramètres'!$B$5,"À échéance","OK")))))</f>
        <v/>
      </c>
      <c r="T19" s="24" t="n"/>
    </row>
    <row r="20" ht="30" customHeight="1">
      <c r="A20" s="15" t="n"/>
      <c r="B20" s="15" t="n"/>
      <c r="C20" s="15" t="n"/>
      <c r="D20" s="15" t="n"/>
      <c r="E20" s="15" t="n"/>
      <c r="F20" s="15" t="n"/>
      <c r="G20" s="24" t="n"/>
      <c r="H20" s="15" t="n"/>
      <c r="I20" s="25" t="n"/>
      <c r="J20" s="25" t="n"/>
      <c r="K20" s="24" t="n"/>
      <c r="L20" s="25" t="n"/>
      <c r="M20" s="26" t="n"/>
      <c r="N20" s="26" t="n"/>
      <c r="O20" s="26" t="n"/>
      <c r="P20" s="27">
        <f>IF(A20="","",IFERROR(VLOOKUP(F20,'Paramètres'!$D$3:$E$10,2,FALSE),0))</f>
        <v/>
      </c>
      <c r="Q20" s="3">
        <f>IF(A20="","",IFERROR(M20*P20,0))</f>
        <v/>
      </c>
      <c r="R20" s="28">
        <f>IF(OR(A20="",L20=""),"",L20-TODAY())</f>
        <v/>
      </c>
      <c r="S20" s="29">
        <f>IF(A20="","",IF(OR(F20="Signé",F20="Refusé",F20="Abandonné"),"",IF(L20="","À planifier",IF(L20&lt;TODAY(),"En retard",IF(L20&lt;=TODAY()+'Paramètres'!$B$5,"À échéance","OK")))))</f>
        <v/>
      </c>
      <c r="T20" s="24" t="n"/>
    </row>
    <row r="21" ht="30" customHeight="1">
      <c r="A21" s="15" t="n"/>
      <c r="B21" s="15" t="n"/>
      <c r="C21" s="15" t="n"/>
      <c r="D21" s="15" t="n"/>
      <c r="E21" s="15" t="n"/>
      <c r="F21" s="15" t="n"/>
      <c r="G21" s="24" t="n"/>
      <c r="H21" s="15" t="n"/>
      <c r="I21" s="25" t="n"/>
      <c r="J21" s="25" t="n"/>
      <c r="K21" s="24" t="n"/>
      <c r="L21" s="25" t="n"/>
      <c r="M21" s="26" t="n"/>
      <c r="N21" s="26" t="n"/>
      <c r="O21" s="26" t="n"/>
      <c r="P21" s="30">
        <f>IF(A21="","",IFERROR(VLOOKUP(F21,'Paramètres'!$D$3:$E$10,2,FALSE),0))</f>
        <v/>
      </c>
      <c r="Q21" s="6">
        <f>IF(A21="","",IFERROR(M21*P21,0))</f>
        <v/>
      </c>
      <c r="R21" s="31">
        <f>IF(OR(A21="",L21=""),"",L21-TODAY())</f>
        <v/>
      </c>
      <c r="S21" s="32">
        <f>IF(A21="","",IF(OR(F21="Signé",F21="Refusé",F21="Abandonné"),"",IF(L21="","À planifier",IF(L21&lt;TODAY(),"En retard",IF(L21&lt;=TODAY()+'Paramètres'!$B$5,"À échéance","OK")))))</f>
        <v/>
      </c>
      <c r="T21" s="24" t="n"/>
    </row>
    <row r="22" ht="30" customHeight="1">
      <c r="A22" s="15" t="n"/>
      <c r="B22" s="15" t="n"/>
      <c r="C22" s="15" t="n"/>
      <c r="D22" s="15" t="n"/>
      <c r="E22" s="15" t="n"/>
      <c r="F22" s="15" t="n"/>
      <c r="G22" s="24" t="n"/>
      <c r="H22" s="15" t="n"/>
      <c r="I22" s="25" t="n"/>
      <c r="J22" s="25" t="n"/>
      <c r="K22" s="24" t="n"/>
      <c r="L22" s="25" t="n"/>
      <c r="M22" s="26" t="n"/>
      <c r="N22" s="26" t="n"/>
      <c r="O22" s="26" t="n"/>
      <c r="P22" s="27">
        <f>IF(A22="","",IFERROR(VLOOKUP(F22,'Paramètres'!$D$3:$E$10,2,FALSE),0))</f>
        <v/>
      </c>
      <c r="Q22" s="3">
        <f>IF(A22="","",IFERROR(M22*P22,0))</f>
        <v/>
      </c>
      <c r="R22" s="28">
        <f>IF(OR(A22="",L22=""),"",L22-TODAY())</f>
        <v/>
      </c>
      <c r="S22" s="29">
        <f>IF(A22="","",IF(OR(F22="Signé",F22="Refusé",F22="Abandonné"),"",IF(L22="","À planifier",IF(L22&lt;TODAY(),"En retard",IF(L22&lt;=TODAY()+'Paramètres'!$B$5,"À échéance","OK")))))</f>
        <v/>
      </c>
      <c r="T22" s="24" t="n"/>
    </row>
    <row r="23" ht="30" customHeight="1">
      <c r="A23" s="15" t="n"/>
      <c r="B23" s="15" t="n"/>
      <c r="C23" s="15" t="n"/>
      <c r="D23" s="15" t="n"/>
      <c r="E23" s="15" t="n"/>
      <c r="F23" s="15" t="n"/>
      <c r="G23" s="24" t="n"/>
      <c r="H23" s="15" t="n"/>
      <c r="I23" s="25" t="n"/>
      <c r="J23" s="25" t="n"/>
      <c r="K23" s="24" t="n"/>
      <c r="L23" s="25" t="n"/>
      <c r="M23" s="26" t="n"/>
      <c r="N23" s="26" t="n"/>
      <c r="O23" s="26" t="n"/>
      <c r="P23" s="30">
        <f>IF(A23="","",IFERROR(VLOOKUP(F23,'Paramètres'!$D$3:$E$10,2,FALSE),0))</f>
        <v/>
      </c>
      <c r="Q23" s="6">
        <f>IF(A23="","",IFERROR(M23*P23,0))</f>
        <v/>
      </c>
      <c r="R23" s="31">
        <f>IF(OR(A23="",L23=""),"",L23-TODAY())</f>
        <v/>
      </c>
      <c r="S23" s="32">
        <f>IF(A23="","",IF(OR(F23="Signé",F23="Refusé",F23="Abandonné"),"",IF(L23="","À planifier",IF(L23&lt;TODAY(),"En retard",IF(L23&lt;=TODAY()+'Paramètres'!$B$5,"À échéance","OK")))))</f>
        <v/>
      </c>
      <c r="T23" s="24" t="n"/>
    </row>
    <row r="24" ht="30" customHeight="1">
      <c r="A24" s="15" t="n"/>
      <c r="B24" s="15" t="n"/>
      <c r="C24" s="15" t="n"/>
      <c r="D24" s="15" t="n"/>
      <c r="E24" s="15" t="n"/>
      <c r="F24" s="15" t="n"/>
      <c r="G24" s="24" t="n"/>
      <c r="H24" s="15" t="n"/>
      <c r="I24" s="25" t="n"/>
      <c r="J24" s="25" t="n"/>
      <c r="K24" s="24" t="n"/>
      <c r="L24" s="25" t="n"/>
      <c r="M24" s="26" t="n"/>
      <c r="N24" s="26" t="n"/>
      <c r="O24" s="26" t="n"/>
      <c r="P24" s="27">
        <f>IF(A24="","",IFERROR(VLOOKUP(F24,'Paramètres'!$D$3:$E$10,2,FALSE),0))</f>
        <v/>
      </c>
      <c r="Q24" s="3">
        <f>IF(A24="","",IFERROR(M24*P24,0))</f>
        <v/>
      </c>
      <c r="R24" s="28">
        <f>IF(OR(A24="",L24=""),"",L24-TODAY())</f>
        <v/>
      </c>
      <c r="S24" s="29">
        <f>IF(A24="","",IF(OR(F24="Signé",F24="Refusé",F24="Abandonné"),"",IF(L24="","À planifier",IF(L24&lt;TODAY(),"En retard",IF(L24&lt;=TODAY()+'Paramètres'!$B$5,"À échéance","OK")))))</f>
        <v/>
      </c>
      <c r="T24" s="24" t="n"/>
    </row>
    <row r="25" ht="30" customHeight="1">
      <c r="A25" s="15" t="n"/>
      <c r="B25" s="15" t="n"/>
      <c r="C25" s="15" t="n"/>
      <c r="D25" s="15" t="n"/>
      <c r="E25" s="15" t="n"/>
      <c r="F25" s="15" t="n"/>
      <c r="G25" s="24" t="n"/>
      <c r="H25" s="15" t="n"/>
      <c r="I25" s="25" t="n"/>
      <c r="J25" s="25" t="n"/>
      <c r="K25" s="24" t="n"/>
      <c r="L25" s="25" t="n"/>
      <c r="M25" s="26" t="n"/>
      <c r="N25" s="26" t="n"/>
      <c r="O25" s="26" t="n"/>
      <c r="P25" s="30">
        <f>IF(A25="","",IFERROR(VLOOKUP(F25,'Paramètres'!$D$3:$E$10,2,FALSE),0))</f>
        <v/>
      </c>
      <c r="Q25" s="6">
        <f>IF(A25="","",IFERROR(M25*P25,0))</f>
        <v/>
      </c>
      <c r="R25" s="31">
        <f>IF(OR(A25="",L25=""),"",L25-TODAY())</f>
        <v/>
      </c>
      <c r="S25" s="32">
        <f>IF(A25="","",IF(OR(F25="Signé",F25="Refusé",F25="Abandonné"),"",IF(L25="","À planifier",IF(L25&lt;TODAY(),"En retard",IF(L25&lt;=TODAY()+'Paramètres'!$B$5,"À échéance","OK")))))</f>
        <v/>
      </c>
      <c r="T25" s="24" t="n"/>
    </row>
    <row r="26" ht="30" customHeight="1">
      <c r="A26" s="15" t="n"/>
      <c r="B26" s="15" t="n"/>
      <c r="C26" s="15" t="n"/>
      <c r="D26" s="15" t="n"/>
      <c r="E26" s="15" t="n"/>
      <c r="F26" s="15" t="n"/>
      <c r="G26" s="24" t="n"/>
      <c r="H26" s="15" t="n"/>
      <c r="I26" s="25" t="n"/>
      <c r="J26" s="25" t="n"/>
      <c r="K26" s="24" t="n"/>
      <c r="L26" s="25" t="n"/>
      <c r="M26" s="26" t="n"/>
      <c r="N26" s="26" t="n"/>
      <c r="O26" s="26" t="n"/>
      <c r="P26" s="27">
        <f>IF(A26="","",IFERROR(VLOOKUP(F26,'Paramètres'!$D$3:$E$10,2,FALSE),0))</f>
        <v/>
      </c>
      <c r="Q26" s="3">
        <f>IF(A26="","",IFERROR(M26*P26,0))</f>
        <v/>
      </c>
      <c r="R26" s="28">
        <f>IF(OR(A26="",L26=""),"",L26-TODAY())</f>
        <v/>
      </c>
      <c r="S26" s="29">
        <f>IF(A26="","",IF(OR(F26="Signé",F26="Refusé",F26="Abandonné"),"",IF(L26="","À planifier",IF(L26&lt;TODAY(),"En retard",IF(L26&lt;=TODAY()+'Paramètres'!$B$5,"À échéance","OK")))))</f>
        <v/>
      </c>
      <c r="T26" s="24" t="n"/>
    </row>
    <row r="27" ht="30" customHeight="1">
      <c r="A27" s="15" t="n"/>
      <c r="B27" s="15" t="n"/>
      <c r="C27" s="15" t="n"/>
      <c r="D27" s="15" t="n"/>
      <c r="E27" s="15" t="n"/>
      <c r="F27" s="15" t="n"/>
      <c r="G27" s="24" t="n"/>
      <c r="H27" s="15" t="n"/>
      <c r="I27" s="25" t="n"/>
      <c r="J27" s="25" t="n"/>
      <c r="K27" s="24" t="n"/>
      <c r="L27" s="25" t="n"/>
      <c r="M27" s="26" t="n"/>
      <c r="N27" s="26" t="n"/>
      <c r="O27" s="26" t="n"/>
      <c r="P27" s="30">
        <f>IF(A27="","",IFERROR(VLOOKUP(F27,'Paramètres'!$D$3:$E$10,2,FALSE),0))</f>
        <v/>
      </c>
      <c r="Q27" s="6">
        <f>IF(A27="","",IFERROR(M27*P27,0))</f>
        <v/>
      </c>
      <c r="R27" s="31">
        <f>IF(OR(A27="",L27=""),"",L27-TODAY())</f>
        <v/>
      </c>
      <c r="S27" s="32">
        <f>IF(A27="","",IF(OR(F27="Signé",F27="Refusé",F27="Abandonné"),"",IF(L27="","À planifier",IF(L27&lt;TODAY(),"En retard",IF(L27&lt;=TODAY()+'Paramètres'!$B$5,"À échéance","OK")))))</f>
        <v/>
      </c>
      <c r="T27" s="24" t="n"/>
    </row>
    <row r="28" ht="30" customHeight="1">
      <c r="A28" s="15" t="n"/>
      <c r="B28" s="15" t="n"/>
      <c r="C28" s="15" t="n"/>
      <c r="D28" s="15" t="n"/>
      <c r="E28" s="15" t="n"/>
      <c r="F28" s="15" t="n"/>
      <c r="G28" s="24" t="n"/>
      <c r="H28" s="15" t="n"/>
      <c r="I28" s="25" t="n"/>
      <c r="J28" s="25" t="n"/>
      <c r="K28" s="24" t="n"/>
      <c r="L28" s="25" t="n"/>
      <c r="M28" s="26" t="n"/>
      <c r="N28" s="26" t="n"/>
      <c r="O28" s="26" t="n"/>
      <c r="P28" s="27">
        <f>IF(A28="","",IFERROR(VLOOKUP(F28,'Paramètres'!$D$3:$E$10,2,FALSE),0))</f>
        <v/>
      </c>
      <c r="Q28" s="3">
        <f>IF(A28="","",IFERROR(M28*P28,0))</f>
        <v/>
      </c>
      <c r="R28" s="28">
        <f>IF(OR(A28="",L28=""),"",L28-TODAY())</f>
        <v/>
      </c>
      <c r="S28" s="29">
        <f>IF(A28="","",IF(OR(F28="Signé",F28="Refusé",F28="Abandonné"),"",IF(L28="","À planifier",IF(L28&lt;TODAY(),"En retard",IF(L28&lt;=TODAY()+'Paramètres'!$B$5,"À échéance","OK")))))</f>
        <v/>
      </c>
      <c r="T28" s="24" t="n"/>
    </row>
    <row r="29" ht="30" customHeight="1">
      <c r="A29" s="15" t="n"/>
      <c r="B29" s="15" t="n"/>
      <c r="C29" s="15" t="n"/>
      <c r="D29" s="15" t="n"/>
      <c r="E29" s="15" t="n"/>
      <c r="F29" s="15" t="n"/>
      <c r="G29" s="24" t="n"/>
      <c r="H29" s="15" t="n"/>
      <c r="I29" s="25" t="n"/>
      <c r="J29" s="25" t="n"/>
      <c r="K29" s="24" t="n"/>
      <c r="L29" s="25" t="n"/>
      <c r="M29" s="26" t="n"/>
      <c r="N29" s="26" t="n"/>
      <c r="O29" s="26" t="n"/>
      <c r="P29" s="30">
        <f>IF(A29="","",IFERROR(VLOOKUP(F29,'Paramètres'!$D$3:$E$10,2,FALSE),0))</f>
        <v/>
      </c>
      <c r="Q29" s="6">
        <f>IF(A29="","",IFERROR(M29*P29,0))</f>
        <v/>
      </c>
      <c r="R29" s="31">
        <f>IF(OR(A29="",L29=""),"",L29-TODAY())</f>
        <v/>
      </c>
      <c r="S29" s="32">
        <f>IF(A29="","",IF(OR(F29="Signé",F29="Refusé",F29="Abandonné"),"",IF(L29="","À planifier",IF(L29&lt;TODAY(),"En retard",IF(L29&lt;=TODAY()+'Paramètres'!$B$5,"À échéance","OK")))))</f>
        <v/>
      </c>
      <c r="T29" s="24" t="n"/>
    </row>
    <row r="30" ht="30" customHeight="1">
      <c r="A30" s="15" t="n"/>
      <c r="B30" s="15" t="n"/>
      <c r="C30" s="15" t="n"/>
      <c r="D30" s="15" t="n"/>
      <c r="E30" s="15" t="n"/>
      <c r="F30" s="15" t="n"/>
      <c r="G30" s="24" t="n"/>
      <c r="H30" s="15" t="n"/>
      <c r="I30" s="25" t="n"/>
      <c r="J30" s="25" t="n"/>
      <c r="K30" s="24" t="n"/>
      <c r="L30" s="25" t="n"/>
      <c r="M30" s="26" t="n"/>
      <c r="N30" s="26" t="n"/>
      <c r="O30" s="26" t="n"/>
      <c r="P30" s="27">
        <f>IF(A30="","",IFERROR(VLOOKUP(F30,'Paramètres'!$D$3:$E$10,2,FALSE),0))</f>
        <v/>
      </c>
      <c r="Q30" s="3">
        <f>IF(A30="","",IFERROR(M30*P30,0))</f>
        <v/>
      </c>
      <c r="R30" s="28">
        <f>IF(OR(A30="",L30=""),"",L30-TODAY())</f>
        <v/>
      </c>
      <c r="S30" s="29">
        <f>IF(A30="","",IF(OR(F30="Signé",F30="Refusé",F30="Abandonné"),"",IF(L30="","À planifier",IF(L30&lt;TODAY(),"En retard",IF(L30&lt;=TODAY()+'Paramètres'!$B$5,"À échéance","OK")))))</f>
        <v/>
      </c>
      <c r="T30" s="24" t="n"/>
    </row>
    <row r="31" ht="30" customHeight="1">
      <c r="A31" s="15" t="n"/>
      <c r="B31" s="15" t="n"/>
      <c r="C31" s="15" t="n"/>
      <c r="D31" s="15" t="n"/>
      <c r="E31" s="15" t="n"/>
      <c r="F31" s="15" t="n"/>
      <c r="G31" s="24" t="n"/>
      <c r="H31" s="15" t="n"/>
      <c r="I31" s="25" t="n"/>
      <c r="J31" s="25" t="n"/>
      <c r="K31" s="24" t="n"/>
      <c r="L31" s="25" t="n"/>
      <c r="M31" s="26" t="n"/>
      <c r="N31" s="26" t="n"/>
      <c r="O31" s="26" t="n"/>
      <c r="P31" s="30">
        <f>IF(A31="","",IFERROR(VLOOKUP(F31,'Paramètres'!$D$3:$E$10,2,FALSE),0))</f>
        <v/>
      </c>
      <c r="Q31" s="6">
        <f>IF(A31="","",IFERROR(M31*P31,0))</f>
        <v/>
      </c>
      <c r="R31" s="31">
        <f>IF(OR(A31="",L31=""),"",L31-TODAY())</f>
        <v/>
      </c>
      <c r="S31" s="32">
        <f>IF(A31="","",IF(OR(F31="Signé",F31="Refusé",F31="Abandonné"),"",IF(L31="","À planifier",IF(L31&lt;TODAY(),"En retard",IF(L31&lt;=TODAY()+'Paramètres'!$B$5,"À échéance","OK")))))</f>
        <v/>
      </c>
      <c r="T31" s="24" t="n"/>
    </row>
    <row r="32" ht="30" customHeight="1">
      <c r="A32" s="15" t="n"/>
      <c r="B32" s="15" t="n"/>
      <c r="C32" s="15" t="n"/>
      <c r="D32" s="15" t="n"/>
      <c r="E32" s="15" t="n"/>
      <c r="F32" s="15" t="n"/>
      <c r="G32" s="24" t="n"/>
      <c r="H32" s="15" t="n"/>
      <c r="I32" s="25" t="n"/>
      <c r="J32" s="25" t="n"/>
      <c r="K32" s="24" t="n"/>
      <c r="L32" s="25" t="n"/>
      <c r="M32" s="26" t="n"/>
      <c r="N32" s="26" t="n"/>
      <c r="O32" s="26" t="n"/>
      <c r="P32" s="27">
        <f>IF(A32="","",IFERROR(VLOOKUP(F32,'Paramètres'!$D$3:$E$10,2,FALSE),0))</f>
        <v/>
      </c>
      <c r="Q32" s="3">
        <f>IF(A32="","",IFERROR(M32*P32,0))</f>
        <v/>
      </c>
      <c r="R32" s="28">
        <f>IF(OR(A32="",L32=""),"",L32-TODAY())</f>
        <v/>
      </c>
      <c r="S32" s="29">
        <f>IF(A32="","",IF(OR(F32="Signé",F32="Refusé",F32="Abandonné"),"",IF(L32="","À planifier",IF(L32&lt;TODAY(),"En retard",IF(L32&lt;=TODAY()+'Paramètres'!$B$5,"À échéance","OK")))))</f>
        <v/>
      </c>
      <c r="T32" s="24" t="n"/>
    </row>
    <row r="33" ht="30" customHeight="1">
      <c r="A33" s="15" t="n"/>
      <c r="B33" s="15" t="n"/>
      <c r="C33" s="15" t="n"/>
      <c r="D33" s="15" t="n"/>
      <c r="E33" s="15" t="n"/>
      <c r="F33" s="15" t="n"/>
      <c r="G33" s="24" t="n"/>
      <c r="H33" s="15" t="n"/>
      <c r="I33" s="25" t="n"/>
      <c r="J33" s="25" t="n"/>
      <c r="K33" s="24" t="n"/>
      <c r="L33" s="25" t="n"/>
      <c r="M33" s="26" t="n"/>
      <c r="N33" s="26" t="n"/>
      <c r="O33" s="26" t="n"/>
      <c r="P33" s="30">
        <f>IF(A33="","",IFERROR(VLOOKUP(F33,'Paramètres'!$D$3:$E$10,2,FALSE),0))</f>
        <v/>
      </c>
      <c r="Q33" s="6">
        <f>IF(A33="","",IFERROR(M33*P33,0))</f>
        <v/>
      </c>
      <c r="R33" s="31">
        <f>IF(OR(A33="",L33=""),"",L33-TODAY())</f>
        <v/>
      </c>
      <c r="S33" s="32">
        <f>IF(A33="","",IF(OR(F33="Signé",F33="Refusé",F33="Abandonné"),"",IF(L33="","À planifier",IF(L33&lt;TODAY(),"En retard",IF(L33&lt;=TODAY()+'Paramètres'!$B$5,"À échéance","OK")))))</f>
        <v/>
      </c>
      <c r="T33" s="24" t="n"/>
    </row>
    <row r="34" ht="30" customHeight="1">
      <c r="A34" s="15" t="n"/>
      <c r="B34" s="15" t="n"/>
      <c r="C34" s="15" t="n"/>
      <c r="D34" s="15" t="n"/>
      <c r="E34" s="15" t="n"/>
      <c r="F34" s="15" t="n"/>
      <c r="G34" s="24" t="n"/>
      <c r="H34" s="15" t="n"/>
      <c r="I34" s="25" t="n"/>
      <c r="J34" s="25" t="n"/>
      <c r="K34" s="24" t="n"/>
      <c r="L34" s="25" t="n"/>
      <c r="M34" s="26" t="n"/>
      <c r="N34" s="26" t="n"/>
      <c r="O34" s="26" t="n"/>
      <c r="P34" s="27">
        <f>IF(A34="","",IFERROR(VLOOKUP(F34,'Paramètres'!$D$3:$E$10,2,FALSE),0))</f>
        <v/>
      </c>
      <c r="Q34" s="3">
        <f>IF(A34="","",IFERROR(M34*P34,0))</f>
        <v/>
      </c>
      <c r="R34" s="28">
        <f>IF(OR(A34="",L34=""),"",L34-TODAY())</f>
        <v/>
      </c>
      <c r="S34" s="29">
        <f>IF(A34="","",IF(OR(F34="Signé",F34="Refusé",F34="Abandonné"),"",IF(L34="","À planifier",IF(L34&lt;TODAY(),"En retard",IF(L34&lt;=TODAY()+'Paramètres'!$B$5,"À échéance","OK")))))</f>
        <v/>
      </c>
      <c r="T34" s="24" t="n"/>
    </row>
    <row r="35" ht="30" customHeight="1">
      <c r="A35" s="15" t="n"/>
      <c r="B35" s="15" t="n"/>
      <c r="C35" s="15" t="n"/>
      <c r="D35" s="15" t="n"/>
      <c r="E35" s="15" t="n"/>
      <c r="F35" s="15" t="n"/>
      <c r="G35" s="24" t="n"/>
      <c r="H35" s="15" t="n"/>
      <c r="I35" s="25" t="n"/>
      <c r="J35" s="25" t="n"/>
      <c r="K35" s="24" t="n"/>
      <c r="L35" s="25" t="n"/>
      <c r="M35" s="26" t="n"/>
      <c r="N35" s="26" t="n"/>
      <c r="O35" s="26" t="n"/>
      <c r="P35" s="30">
        <f>IF(A35="","",IFERROR(VLOOKUP(F35,'Paramètres'!$D$3:$E$10,2,FALSE),0))</f>
        <v/>
      </c>
      <c r="Q35" s="6">
        <f>IF(A35="","",IFERROR(M35*P35,0))</f>
        <v/>
      </c>
      <c r="R35" s="31">
        <f>IF(OR(A35="",L35=""),"",L35-TODAY())</f>
        <v/>
      </c>
      <c r="S35" s="32">
        <f>IF(A35="","",IF(OR(F35="Signé",F35="Refusé",F35="Abandonné"),"",IF(L35="","À planifier",IF(L35&lt;TODAY(),"En retard",IF(L35&lt;=TODAY()+'Paramètres'!$B$5,"À échéance","OK")))))</f>
        <v/>
      </c>
      <c r="T35" s="24" t="n"/>
    </row>
    <row r="36" ht="30" customHeight="1">
      <c r="A36" s="15" t="n"/>
      <c r="B36" s="15" t="n"/>
      <c r="C36" s="15" t="n"/>
      <c r="D36" s="15" t="n"/>
      <c r="E36" s="15" t="n"/>
      <c r="F36" s="15" t="n"/>
      <c r="G36" s="24" t="n"/>
      <c r="H36" s="15" t="n"/>
      <c r="I36" s="25" t="n"/>
      <c r="J36" s="25" t="n"/>
      <c r="K36" s="24" t="n"/>
      <c r="L36" s="25" t="n"/>
      <c r="M36" s="26" t="n"/>
      <c r="N36" s="26" t="n"/>
      <c r="O36" s="26" t="n"/>
      <c r="P36" s="27">
        <f>IF(A36="","",IFERROR(VLOOKUP(F36,'Paramètres'!$D$3:$E$10,2,FALSE),0))</f>
        <v/>
      </c>
      <c r="Q36" s="3">
        <f>IF(A36="","",IFERROR(M36*P36,0))</f>
        <v/>
      </c>
      <c r="R36" s="28">
        <f>IF(OR(A36="",L36=""),"",L36-TODAY())</f>
        <v/>
      </c>
      <c r="S36" s="29">
        <f>IF(A36="","",IF(OR(F36="Signé",F36="Refusé",F36="Abandonné"),"",IF(L36="","À planifier",IF(L36&lt;TODAY(),"En retard",IF(L36&lt;=TODAY()+'Paramètres'!$B$5,"À échéance","OK")))))</f>
        <v/>
      </c>
      <c r="T36" s="24" t="n"/>
    </row>
    <row r="37" ht="30" customHeight="1">
      <c r="A37" s="15" t="n"/>
      <c r="B37" s="15" t="n"/>
      <c r="C37" s="15" t="n"/>
      <c r="D37" s="15" t="n"/>
      <c r="E37" s="15" t="n"/>
      <c r="F37" s="15" t="n"/>
      <c r="G37" s="24" t="n"/>
      <c r="H37" s="15" t="n"/>
      <c r="I37" s="25" t="n"/>
      <c r="J37" s="25" t="n"/>
      <c r="K37" s="24" t="n"/>
      <c r="L37" s="25" t="n"/>
      <c r="M37" s="26" t="n"/>
      <c r="N37" s="26" t="n"/>
      <c r="O37" s="26" t="n"/>
      <c r="P37" s="30">
        <f>IF(A37="","",IFERROR(VLOOKUP(F37,'Paramètres'!$D$3:$E$10,2,FALSE),0))</f>
        <v/>
      </c>
      <c r="Q37" s="6">
        <f>IF(A37="","",IFERROR(M37*P37,0))</f>
        <v/>
      </c>
      <c r="R37" s="31">
        <f>IF(OR(A37="",L37=""),"",L37-TODAY())</f>
        <v/>
      </c>
      <c r="S37" s="32">
        <f>IF(A37="","",IF(OR(F37="Signé",F37="Refusé",F37="Abandonné"),"",IF(L37="","À planifier",IF(L37&lt;TODAY(),"En retard",IF(L37&lt;=TODAY()+'Paramètres'!$B$5,"À échéance","OK")))))</f>
        <v/>
      </c>
      <c r="T37" s="24" t="n"/>
    </row>
    <row r="38" ht="30" customHeight="1">
      <c r="A38" s="15" t="n"/>
      <c r="B38" s="15" t="n"/>
      <c r="C38" s="15" t="n"/>
      <c r="D38" s="15" t="n"/>
      <c r="E38" s="15" t="n"/>
      <c r="F38" s="15" t="n"/>
      <c r="G38" s="24" t="n"/>
      <c r="H38" s="15" t="n"/>
      <c r="I38" s="25" t="n"/>
      <c r="J38" s="25" t="n"/>
      <c r="K38" s="24" t="n"/>
      <c r="L38" s="25" t="n"/>
      <c r="M38" s="26" t="n"/>
      <c r="N38" s="26" t="n"/>
      <c r="O38" s="26" t="n"/>
      <c r="P38" s="27">
        <f>IF(A38="","",IFERROR(VLOOKUP(F38,'Paramètres'!$D$3:$E$10,2,FALSE),0))</f>
        <v/>
      </c>
      <c r="Q38" s="3">
        <f>IF(A38="","",IFERROR(M38*P38,0))</f>
        <v/>
      </c>
      <c r="R38" s="28">
        <f>IF(OR(A38="",L38=""),"",L38-TODAY())</f>
        <v/>
      </c>
      <c r="S38" s="29">
        <f>IF(A38="","",IF(OR(F38="Signé",F38="Refusé",F38="Abandonné"),"",IF(L38="","À planifier",IF(L38&lt;TODAY(),"En retard",IF(L38&lt;=TODAY()+'Paramètres'!$B$5,"À échéance","OK")))))</f>
        <v/>
      </c>
      <c r="T38" s="24" t="n"/>
    </row>
    <row r="39" ht="30" customHeight="1">
      <c r="A39" s="15" t="n"/>
      <c r="B39" s="15" t="n"/>
      <c r="C39" s="15" t="n"/>
      <c r="D39" s="15" t="n"/>
      <c r="E39" s="15" t="n"/>
      <c r="F39" s="15" t="n"/>
      <c r="G39" s="24" t="n"/>
      <c r="H39" s="15" t="n"/>
      <c r="I39" s="25" t="n"/>
      <c r="J39" s="25" t="n"/>
      <c r="K39" s="24" t="n"/>
      <c r="L39" s="25" t="n"/>
      <c r="M39" s="26" t="n"/>
      <c r="N39" s="26" t="n"/>
      <c r="O39" s="26" t="n"/>
      <c r="P39" s="30">
        <f>IF(A39="","",IFERROR(VLOOKUP(F39,'Paramètres'!$D$3:$E$10,2,FALSE),0))</f>
        <v/>
      </c>
      <c r="Q39" s="6">
        <f>IF(A39="","",IFERROR(M39*P39,0))</f>
        <v/>
      </c>
      <c r="R39" s="31">
        <f>IF(OR(A39="",L39=""),"",L39-TODAY())</f>
        <v/>
      </c>
      <c r="S39" s="32">
        <f>IF(A39="","",IF(OR(F39="Signé",F39="Refusé",F39="Abandonné"),"",IF(L39="","À planifier",IF(L39&lt;TODAY(),"En retard",IF(L39&lt;=TODAY()+'Paramètres'!$B$5,"À échéance","OK")))))</f>
        <v/>
      </c>
      <c r="T39" s="24" t="n"/>
    </row>
    <row r="40" ht="30" customHeight="1">
      <c r="A40" s="15" t="n"/>
      <c r="B40" s="15" t="n"/>
      <c r="C40" s="15" t="n"/>
      <c r="D40" s="15" t="n"/>
      <c r="E40" s="15" t="n"/>
      <c r="F40" s="15" t="n"/>
      <c r="G40" s="24" t="n"/>
      <c r="H40" s="15" t="n"/>
      <c r="I40" s="25" t="n"/>
      <c r="J40" s="25" t="n"/>
      <c r="K40" s="24" t="n"/>
      <c r="L40" s="25" t="n"/>
      <c r="M40" s="26" t="n"/>
      <c r="N40" s="26" t="n"/>
      <c r="O40" s="26" t="n"/>
      <c r="P40" s="27">
        <f>IF(A40="","",IFERROR(VLOOKUP(F40,'Paramètres'!$D$3:$E$10,2,FALSE),0))</f>
        <v/>
      </c>
      <c r="Q40" s="3">
        <f>IF(A40="","",IFERROR(M40*P40,0))</f>
        <v/>
      </c>
      <c r="R40" s="28">
        <f>IF(OR(A40="",L40=""),"",L40-TODAY())</f>
        <v/>
      </c>
      <c r="S40" s="29">
        <f>IF(A40="","",IF(OR(F40="Signé",F40="Refusé",F40="Abandonné"),"",IF(L40="","À planifier",IF(L40&lt;TODAY(),"En retard",IF(L40&lt;=TODAY()+'Paramètres'!$B$5,"À échéance","OK")))))</f>
        <v/>
      </c>
      <c r="T40" s="24" t="n"/>
    </row>
    <row r="41" ht="30" customHeight="1">
      <c r="A41" s="15" t="n"/>
      <c r="B41" s="15" t="n"/>
      <c r="C41" s="15" t="n"/>
      <c r="D41" s="15" t="n"/>
      <c r="E41" s="15" t="n"/>
      <c r="F41" s="15" t="n"/>
      <c r="G41" s="24" t="n"/>
      <c r="H41" s="15" t="n"/>
      <c r="I41" s="25" t="n"/>
      <c r="J41" s="25" t="n"/>
      <c r="K41" s="24" t="n"/>
      <c r="L41" s="25" t="n"/>
      <c r="M41" s="26" t="n"/>
      <c r="N41" s="26" t="n"/>
      <c r="O41" s="26" t="n"/>
      <c r="P41" s="30">
        <f>IF(A41="","",IFERROR(VLOOKUP(F41,'Paramètres'!$D$3:$E$10,2,FALSE),0))</f>
        <v/>
      </c>
      <c r="Q41" s="6">
        <f>IF(A41="","",IFERROR(M41*P41,0))</f>
        <v/>
      </c>
      <c r="R41" s="31">
        <f>IF(OR(A41="",L41=""),"",L41-TODAY())</f>
        <v/>
      </c>
      <c r="S41" s="32">
        <f>IF(A41="","",IF(OR(F41="Signé",F41="Refusé",F41="Abandonné"),"",IF(L41="","À planifier",IF(L41&lt;TODAY(),"En retard",IF(L41&lt;=TODAY()+'Paramètres'!$B$5,"À échéance","OK")))))</f>
        <v/>
      </c>
      <c r="T41" s="24" t="n"/>
    </row>
    <row r="42" ht="30" customHeight="1">
      <c r="A42" s="15" t="n"/>
      <c r="B42" s="15" t="n"/>
      <c r="C42" s="15" t="n"/>
      <c r="D42" s="15" t="n"/>
      <c r="E42" s="15" t="n"/>
      <c r="F42" s="15" t="n"/>
      <c r="G42" s="24" t="n"/>
      <c r="H42" s="15" t="n"/>
      <c r="I42" s="25" t="n"/>
      <c r="J42" s="25" t="n"/>
      <c r="K42" s="24" t="n"/>
      <c r="L42" s="25" t="n"/>
      <c r="M42" s="26" t="n"/>
      <c r="N42" s="26" t="n"/>
      <c r="O42" s="26" t="n"/>
      <c r="P42" s="27">
        <f>IF(A42="","",IFERROR(VLOOKUP(F42,'Paramètres'!$D$3:$E$10,2,FALSE),0))</f>
        <v/>
      </c>
      <c r="Q42" s="3">
        <f>IF(A42="","",IFERROR(M42*P42,0))</f>
        <v/>
      </c>
      <c r="R42" s="28">
        <f>IF(OR(A42="",L42=""),"",L42-TODAY())</f>
        <v/>
      </c>
      <c r="S42" s="29">
        <f>IF(A42="","",IF(OR(F42="Signé",F42="Refusé",F42="Abandonné"),"",IF(L42="","À planifier",IF(L42&lt;TODAY(),"En retard",IF(L42&lt;=TODAY()+'Paramètres'!$B$5,"À échéance","OK")))))</f>
        <v/>
      </c>
      <c r="T42" s="24" t="n"/>
    </row>
    <row r="43" ht="30" customHeight="1">
      <c r="A43" s="15" t="n"/>
      <c r="B43" s="15" t="n"/>
      <c r="C43" s="15" t="n"/>
      <c r="D43" s="15" t="n"/>
      <c r="E43" s="15" t="n"/>
      <c r="F43" s="15" t="n"/>
      <c r="G43" s="24" t="n"/>
      <c r="H43" s="15" t="n"/>
      <c r="I43" s="25" t="n"/>
      <c r="J43" s="25" t="n"/>
      <c r="K43" s="24" t="n"/>
      <c r="L43" s="25" t="n"/>
      <c r="M43" s="26" t="n"/>
      <c r="N43" s="26" t="n"/>
      <c r="O43" s="26" t="n"/>
      <c r="P43" s="30">
        <f>IF(A43="","",IFERROR(VLOOKUP(F43,'Paramètres'!$D$3:$E$10,2,FALSE),0))</f>
        <v/>
      </c>
      <c r="Q43" s="6">
        <f>IF(A43="","",IFERROR(M43*P43,0))</f>
        <v/>
      </c>
      <c r="R43" s="31">
        <f>IF(OR(A43="",L43=""),"",L43-TODAY())</f>
        <v/>
      </c>
      <c r="S43" s="32">
        <f>IF(A43="","",IF(OR(F43="Signé",F43="Refusé",F43="Abandonné"),"",IF(L43="","À planifier",IF(L43&lt;TODAY(),"En retard",IF(L43&lt;=TODAY()+'Paramètres'!$B$5,"À échéance","OK")))))</f>
        <v/>
      </c>
      <c r="T43" s="24" t="n"/>
    </row>
    <row r="44" ht="30" customHeight="1">
      <c r="A44" s="15" t="n"/>
      <c r="B44" s="15" t="n"/>
      <c r="C44" s="15" t="n"/>
      <c r="D44" s="15" t="n"/>
      <c r="E44" s="15" t="n"/>
      <c r="F44" s="15" t="n"/>
      <c r="G44" s="24" t="n"/>
      <c r="H44" s="15" t="n"/>
      <c r="I44" s="25" t="n"/>
      <c r="J44" s="25" t="n"/>
      <c r="K44" s="24" t="n"/>
      <c r="L44" s="25" t="n"/>
      <c r="M44" s="26" t="n"/>
      <c r="N44" s="26" t="n"/>
      <c r="O44" s="26" t="n"/>
      <c r="P44" s="27">
        <f>IF(A44="","",IFERROR(VLOOKUP(F44,'Paramètres'!$D$3:$E$10,2,FALSE),0))</f>
        <v/>
      </c>
      <c r="Q44" s="3">
        <f>IF(A44="","",IFERROR(M44*P44,0))</f>
        <v/>
      </c>
      <c r="R44" s="28">
        <f>IF(OR(A44="",L44=""),"",L44-TODAY())</f>
        <v/>
      </c>
      <c r="S44" s="29">
        <f>IF(A44="","",IF(OR(F44="Signé",F44="Refusé",F44="Abandonné"),"",IF(L44="","À planifier",IF(L44&lt;TODAY(),"En retard",IF(L44&lt;=TODAY()+'Paramètres'!$B$5,"À échéance","OK")))))</f>
        <v/>
      </c>
      <c r="T44" s="24" t="n"/>
    </row>
    <row r="45" ht="30" customHeight="1">
      <c r="A45" s="15" t="n"/>
      <c r="B45" s="15" t="n"/>
      <c r="C45" s="15" t="n"/>
      <c r="D45" s="15" t="n"/>
      <c r="E45" s="15" t="n"/>
      <c r="F45" s="15" t="n"/>
      <c r="G45" s="24" t="n"/>
      <c r="H45" s="15" t="n"/>
      <c r="I45" s="25" t="n"/>
      <c r="J45" s="25" t="n"/>
      <c r="K45" s="24" t="n"/>
      <c r="L45" s="25" t="n"/>
      <c r="M45" s="26" t="n"/>
      <c r="N45" s="26" t="n"/>
      <c r="O45" s="26" t="n"/>
      <c r="P45" s="30">
        <f>IF(A45="","",IFERROR(VLOOKUP(F45,'Paramètres'!$D$3:$E$10,2,FALSE),0))</f>
        <v/>
      </c>
      <c r="Q45" s="6">
        <f>IF(A45="","",IFERROR(M45*P45,0))</f>
        <v/>
      </c>
      <c r="R45" s="31">
        <f>IF(OR(A45="",L45=""),"",L45-TODAY())</f>
        <v/>
      </c>
      <c r="S45" s="32">
        <f>IF(A45="","",IF(OR(F45="Signé",F45="Refusé",F45="Abandonné"),"",IF(L45="","À planifier",IF(L45&lt;TODAY(),"En retard",IF(L45&lt;=TODAY()+'Paramètres'!$B$5,"À échéance","OK")))))</f>
        <v/>
      </c>
      <c r="T45" s="24" t="n"/>
    </row>
    <row r="46" ht="30" customHeight="1">
      <c r="A46" s="15" t="n"/>
      <c r="B46" s="15" t="n"/>
      <c r="C46" s="15" t="n"/>
      <c r="D46" s="15" t="n"/>
      <c r="E46" s="15" t="n"/>
      <c r="F46" s="15" t="n"/>
      <c r="G46" s="24" t="n"/>
      <c r="H46" s="15" t="n"/>
      <c r="I46" s="25" t="n"/>
      <c r="J46" s="25" t="n"/>
      <c r="K46" s="24" t="n"/>
      <c r="L46" s="25" t="n"/>
      <c r="M46" s="26" t="n"/>
      <c r="N46" s="26" t="n"/>
      <c r="O46" s="26" t="n"/>
      <c r="P46" s="27">
        <f>IF(A46="","",IFERROR(VLOOKUP(F46,'Paramètres'!$D$3:$E$10,2,FALSE),0))</f>
        <v/>
      </c>
      <c r="Q46" s="3">
        <f>IF(A46="","",IFERROR(M46*P46,0))</f>
        <v/>
      </c>
      <c r="R46" s="28">
        <f>IF(OR(A46="",L46=""),"",L46-TODAY())</f>
        <v/>
      </c>
      <c r="S46" s="29">
        <f>IF(A46="","",IF(OR(F46="Signé",F46="Refusé",F46="Abandonné"),"",IF(L46="","À planifier",IF(L46&lt;TODAY(),"En retard",IF(L46&lt;=TODAY()+'Paramètres'!$B$5,"À échéance","OK")))))</f>
        <v/>
      </c>
      <c r="T46" s="24" t="n"/>
    </row>
    <row r="47" ht="30" customHeight="1">
      <c r="A47" s="15" t="n"/>
      <c r="B47" s="15" t="n"/>
      <c r="C47" s="15" t="n"/>
      <c r="D47" s="15" t="n"/>
      <c r="E47" s="15" t="n"/>
      <c r="F47" s="15" t="n"/>
      <c r="G47" s="24" t="n"/>
      <c r="H47" s="15" t="n"/>
      <c r="I47" s="25" t="n"/>
      <c r="J47" s="25" t="n"/>
      <c r="K47" s="24" t="n"/>
      <c r="L47" s="25" t="n"/>
      <c r="M47" s="26" t="n"/>
      <c r="N47" s="26" t="n"/>
      <c r="O47" s="26" t="n"/>
      <c r="P47" s="30">
        <f>IF(A47="","",IFERROR(VLOOKUP(F47,'Paramètres'!$D$3:$E$10,2,FALSE),0))</f>
        <v/>
      </c>
      <c r="Q47" s="6">
        <f>IF(A47="","",IFERROR(M47*P47,0))</f>
        <v/>
      </c>
      <c r="R47" s="31">
        <f>IF(OR(A47="",L47=""),"",L47-TODAY())</f>
        <v/>
      </c>
      <c r="S47" s="32">
        <f>IF(A47="","",IF(OR(F47="Signé",F47="Refusé",F47="Abandonné"),"",IF(L47="","À planifier",IF(L47&lt;TODAY(),"En retard",IF(L47&lt;=TODAY()+'Paramètres'!$B$5,"À échéance","OK")))))</f>
        <v/>
      </c>
      <c r="T47" s="24" t="n"/>
    </row>
    <row r="48" ht="30" customHeight="1">
      <c r="A48" s="15" t="n"/>
      <c r="B48" s="15" t="n"/>
      <c r="C48" s="15" t="n"/>
      <c r="D48" s="15" t="n"/>
      <c r="E48" s="15" t="n"/>
      <c r="F48" s="15" t="n"/>
      <c r="G48" s="24" t="n"/>
      <c r="H48" s="15" t="n"/>
      <c r="I48" s="25" t="n"/>
      <c r="J48" s="25" t="n"/>
      <c r="K48" s="24" t="n"/>
      <c r="L48" s="25" t="n"/>
      <c r="M48" s="26" t="n"/>
      <c r="N48" s="26" t="n"/>
      <c r="O48" s="26" t="n"/>
      <c r="P48" s="27">
        <f>IF(A48="","",IFERROR(VLOOKUP(F48,'Paramètres'!$D$3:$E$10,2,FALSE),0))</f>
        <v/>
      </c>
      <c r="Q48" s="3">
        <f>IF(A48="","",IFERROR(M48*P48,0))</f>
        <v/>
      </c>
      <c r="R48" s="28">
        <f>IF(OR(A48="",L48=""),"",L48-TODAY())</f>
        <v/>
      </c>
      <c r="S48" s="29">
        <f>IF(A48="","",IF(OR(F48="Signé",F48="Refusé",F48="Abandonné"),"",IF(L48="","À planifier",IF(L48&lt;TODAY(),"En retard",IF(L48&lt;=TODAY()+'Paramètres'!$B$5,"À échéance","OK")))))</f>
        <v/>
      </c>
      <c r="T48" s="24" t="n"/>
    </row>
    <row r="49" ht="30" customHeight="1">
      <c r="A49" s="15" t="n"/>
      <c r="B49" s="15" t="n"/>
      <c r="C49" s="15" t="n"/>
      <c r="D49" s="15" t="n"/>
      <c r="E49" s="15" t="n"/>
      <c r="F49" s="15" t="n"/>
      <c r="G49" s="24" t="n"/>
      <c r="H49" s="15" t="n"/>
      <c r="I49" s="25" t="n"/>
      <c r="J49" s="25" t="n"/>
      <c r="K49" s="24" t="n"/>
      <c r="L49" s="25" t="n"/>
      <c r="M49" s="26" t="n"/>
      <c r="N49" s="26" t="n"/>
      <c r="O49" s="26" t="n"/>
      <c r="P49" s="30">
        <f>IF(A49="","",IFERROR(VLOOKUP(F49,'Paramètres'!$D$3:$E$10,2,FALSE),0))</f>
        <v/>
      </c>
      <c r="Q49" s="6">
        <f>IF(A49="","",IFERROR(M49*P49,0))</f>
        <v/>
      </c>
      <c r="R49" s="31">
        <f>IF(OR(A49="",L49=""),"",L49-TODAY())</f>
        <v/>
      </c>
      <c r="S49" s="32">
        <f>IF(A49="","",IF(OR(F49="Signé",F49="Refusé",F49="Abandonné"),"",IF(L49="","À planifier",IF(L49&lt;TODAY(),"En retard",IF(L49&lt;=TODAY()+'Paramètres'!$B$5,"À échéance","OK")))))</f>
        <v/>
      </c>
      <c r="T49" s="24" t="n"/>
    </row>
    <row r="50" ht="30" customHeight="1">
      <c r="A50" s="15" t="n"/>
      <c r="B50" s="15" t="n"/>
      <c r="C50" s="15" t="n"/>
      <c r="D50" s="15" t="n"/>
      <c r="E50" s="15" t="n"/>
      <c r="F50" s="15" t="n"/>
      <c r="G50" s="24" t="n"/>
      <c r="H50" s="15" t="n"/>
      <c r="I50" s="25" t="n"/>
      <c r="J50" s="25" t="n"/>
      <c r="K50" s="24" t="n"/>
      <c r="L50" s="25" t="n"/>
      <c r="M50" s="26" t="n"/>
      <c r="N50" s="26" t="n"/>
      <c r="O50" s="26" t="n"/>
      <c r="P50" s="27">
        <f>IF(A50="","",IFERROR(VLOOKUP(F50,'Paramètres'!$D$3:$E$10,2,FALSE),0))</f>
        <v/>
      </c>
      <c r="Q50" s="3">
        <f>IF(A50="","",IFERROR(M50*P50,0))</f>
        <v/>
      </c>
      <c r="R50" s="28">
        <f>IF(OR(A50="",L50=""),"",L50-TODAY())</f>
        <v/>
      </c>
      <c r="S50" s="29">
        <f>IF(A50="","",IF(OR(F50="Signé",F50="Refusé",F50="Abandonné"),"",IF(L50="","À planifier",IF(L50&lt;TODAY(),"En retard",IF(L50&lt;=TODAY()+'Paramètres'!$B$5,"À échéance","OK")))))</f>
        <v/>
      </c>
      <c r="T50" s="24" t="n"/>
    </row>
    <row r="51" ht="30" customHeight="1">
      <c r="A51" s="15" t="n"/>
      <c r="B51" s="15" t="n"/>
      <c r="C51" s="15" t="n"/>
      <c r="D51" s="15" t="n"/>
      <c r="E51" s="15" t="n"/>
      <c r="F51" s="15" t="n"/>
      <c r="G51" s="24" t="n"/>
      <c r="H51" s="15" t="n"/>
      <c r="I51" s="25" t="n"/>
      <c r="J51" s="25" t="n"/>
      <c r="K51" s="24" t="n"/>
      <c r="L51" s="25" t="n"/>
      <c r="M51" s="26" t="n"/>
      <c r="N51" s="26" t="n"/>
      <c r="O51" s="26" t="n"/>
      <c r="P51" s="30">
        <f>IF(A51="","",IFERROR(VLOOKUP(F51,'Paramètres'!$D$3:$E$10,2,FALSE),0))</f>
        <v/>
      </c>
      <c r="Q51" s="6">
        <f>IF(A51="","",IFERROR(M51*P51,0))</f>
        <v/>
      </c>
      <c r="R51" s="31">
        <f>IF(OR(A51="",L51=""),"",L51-TODAY())</f>
        <v/>
      </c>
      <c r="S51" s="32">
        <f>IF(A51="","",IF(OR(F51="Signé",F51="Refusé",F51="Abandonné"),"",IF(L51="","À planifier",IF(L51&lt;TODAY(),"En retard",IF(L51&lt;=TODAY()+'Paramètres'!$B$5,"À échéance","OK")))))</f>
        <v/>
      </c>
      <c r="T51" s="24" t="n"/>
    </row>
    <row r="52" ht="30" customHeight="1">
      <c r="A52" s="15" t="n"/>
      <c r="B52" s="15" t="n"/>
      <c r="C52" s="15" t="n"/>
      <c r="D52" s="15" t="n"/>
      <c r="E52" s="15" t="n"/>
      <c r="F52" s="15" t="n"/>
      <c r="G52" s="24" t="n"/>
      <c r="H52" s="15" t="n"/>
      <c r="I52" s="25" t="n"/>
      <c r="J52" s="25" t="n"/>
      <c r="K52" s="24" t="n"/>
      <c r="L52" s="25" t="n"/>
      <c r="M52" s="26" t="n"/>
      <c r="N52" s="26" t="n"/>
      <c r="O52" s="26" t="n"/>
      <c r="P52" s="27">
        <f>IF(A52="","",IFERROR(VLOOKUP(F52,'Paramètres'!$D$3:$E$10,2,FALSE),0))</f>
        <v/>
      </c>
      <c r="Q52" s="3">
        <f>IF(A52="","",IFERROR(M52*P52,0))</f>
        <v/>
      </c>
      <c r="R52" s="28">
        <f>IF(OR(A52="",L52=""),"",L52-TODAY())</f>
        <v/>
      </c>
      <c r="S52" s="29">
        <f>IF(A52="","",IF(OR(F52="Signé",F52="Refusé",F52="Abandonné"),"",IF(L52="","À planifier",IF(L52&lt;TODAY(),"En retard",IF(L52&lt;=TODAY()+'Paramètres'!$B$5,"À échéance","OK")))))</f>
        <v/>
      </c>
      <c r="T52" s="24" t="n"/>
    </row>
    <row r="53" ht="30" customHeight="1">
      <c r="A53" s="15" t="n"/>
      <c r="B53" s="15" t="n"/>
      <c r="C53" s="15" t="n"/>
      <c r="D53" s="15" t="n"/>
      <c r="E53" s="15" t="n"/>
      <c r="F53" s="15" t="n"/>
      <c r="G53" s="24" t="n"/>
      <c r="H53" s="15" t="n"/>
      <c r="I53" s="25" t="n"/>
      <c r="J53" s="25" t="n"/>
      <c r="K53" s="24" t="n"/>
      <c r="L53" s="25" t="n"/>
      <c r="M53" s="26" t="n"/>
      <c r="N53" s="26" t="n"/>
      <c r="O53" s="26" t="n"/>
      <c r="P53" s="30">
        <f>IF(A53="","",IFERROR(VLOOKUP(F53,'Paramètres'!$D$3:$E$10,2,FALSE),0))</f>
        <v/>
      </c>
      <c r="Q53" s="6">
        <f>IF(A53="","",IFERROR(M53*P53,0))</f>
        <v/>
      </c>
      <c r="R53" s="31">
        <f>IF(OR(A53="",L53=""),"",L53-TODAY())</f>
        <v/>
      </c>
      <c r="S53" s="32">
        <f>IF(A53="","",IF(OR(F53="Signé",F53="Refusé",F53="Abandonné"),"",IF(L53="","À planifier",IF(L53&lt;TODAY(),"En retard",IF(L53&lt;=TODAY()+'Paramètres'!$B$5,"À échéance","OK")))))</f>
        <v/>
      </c>
      <c r="T53" s="24" t="n"/>
    </row>
    <row r="54" ht="30" customHeight="1">
      <c r="A54" s="15" t="n"/>
      <c r="B54" s="15" t="n"/>
      <c r="C54" s="15" t="n"/>
      <c r="D54" s="15" t="n"/>
      <c r="E54" s="15" t="n"/>
      <c r="F54" s="15" t="n"/>
      <c r="G54" s="24" t="n"/>
      <c r="H54" s="15" t="n"/>
      <c r="I54" s="25" t="n"/>
      <c r="J54" s="25" t="n"/>
      <c r="K54" s="24" t="n"/>
      <c r="L54" s="25" t="n"/>
      <c r="M54" s="26" t="n"/>
      <c r="N54" s="26" t="n"/>
      <c r="O54" s="26" t="n"/>
      <c r="P54" s="27">
        <f>IF(A54="","",IFERROR(VLOOKUP(F54,'Paramètres'!$D$3:$E$10,2,FALSE),0))</f>
        <v/>
      </c>
      <c r="Q54" s="3">
        <f>IF(A54="","",IFERROR(M54*P54,0))</f>
        <v/>
      </c>
      <c r="R54" s="28">
        <f>IF(OR(A54="",L54=""),"",L54-TODAY())</f>
        <v/>
      </c>
      <c r="S54" s="29">
        <f>IF(A54="","",IF(OR(F54="Signé",F54="Refusé",F54="Abandonné"),"",IF(L54="","À planifier",IF(L54&lt;TODAY(),"En retard",IF(L54&lt;=TODAY()+'Paramètres'!$B$5,"À échéance","OK")))))</f>
        <v/>
      </c>
      <c r="T54" s="24" t="n"/>
    </row>
    <row r="55" ht="30" customHeight="1">
      <c r="A55" s="15" t="n"/>
      <c r="B55" s="15" t="n"/>
      <c r="C55" s="15" t="n"/>
      <c r="D55" s="15" t="n"/>
      <c r="E55" s="15" t="n"/>
      <c r="F55" s="15" t="n"/>
      <c r="G55" s="24" t="n"/>
      <c r="H55" s="15" t="n"/>
      <c r="I55" s="25" t="n"/>
      <c r="J55" s="25" t="n"/>
      <c r="K55" s="24" t="n"/>
      <c r="L55" s="25" t="n"/>
      <c r="M55" s="26" t="n"/>
      <c r="N55" s="26" t="n"/>
      <c r="O55" s="26" t="n"/>
      <c r="P55" s="30">
        <f>IF(A55="","",IFERROR(VLOOKUP(F55,'Paramètres'!$D$3:$E$10,2,FALSE),0))</f>
        <v/>
      </c>
      <c r="Q55" s="6">
        <f>IF(A55="","",IFERROR(M55*P55,0))</f>
        <v/>
      </c>
      <c r="R55" s="31">
        <f>IF(OR(A55="",L55=""),"",L55-TODAY())</f>
        <v/>
      </c>
      <c r="S55" s="32">
        <f>IF(A55="","",IF(OR(F55="Signé",F55="Refusé",F55="Abandonné"),"",IF(L55="","À planifier",IF(L55&lt;TODAY(),"En retard",IF(L55&lt;=TODAY()+'Paramètres'!$B$5,"À échéance","OK")))))</f>
        <v/>
      </c>
      <c r="T55" s="24" t="n"/>
    </row>
    <row r="56" ht="30" customHeight="1">
      <c r="A56" s="15" t="n"/>
      <c r="B56" s="15" t="n"/>
      <c r="C56" s="15" t="n"/>
      <c r="D56" s="15" t="n"/>
      <c r="E56" s="15" t="n"/>
      <c r="F56" s="15" t="n"/>
      <c r="G56" s="24" t="n"/>
      <c r="H56" s="15" t="n"/>
      <c r="I56" s="25" t="n"/>
      <c r="J56" s="25" t="n"/>
      <c r="K56" s="24" t="n"/>
      <c r="L56" s="25" t="n"/>
      <c r="M56" s="26" t="n"/>
      <c r="N56" s="26" t="n"/>
      <c r="O56" s="26" t="n"/>
      <c r="P56" s="27">
        <f>IF(A56="","",IFERROR(VLOOKUP(F56,'Paramètres'!$D$3:$E$10,2,FALSE),0))</f>
        <v/>
      </c>
      <c r="Q56" s="3">
        <f>IF(A56="","",IFERROR(M56*P56,0))</f>
        <v/>
      </c>
      <c r="R56" s="28">
        <f>IF(OR(A56="",L56=""),"",L56-TODAY())</f>
        <v/>
      </c>
      <c r="S56" s="29">
        <f>IF(A56="","",IF(OR(F56="Signé",F56="Refusé",F56="Abandonné"),"",IF(L56="","À planifier",IF(L56&lt;TODAY(),"En retard",IF(L56&lt;=TODAY()+'Paramètres'!$B$5,"À échéance","OK")))))</f>
        <v/>
      </c>
      <c r="T56" s="24" t="n"/>
    </row>
    <row r="57" ht="30" customHeight="1">
      <c r="A57" s="15" t="n"/>
      <c r="B57" s="15" t="n"/>
      <c r="C57" s="15" t="n"/>
      <c r="D57" s="15" t="n"/>
      <c r="E57" s="15" t="n"/>
      <c r="F57" s="15" t="n"/>
      <c r="G57" s="24" t="n"/>
      <c r="H57" s="15" t="n"/>
      <c r="I57" s="25" t="n"/>
      <c r="J57" s="25" t="n"/>
      <c r="K57" s="24" t="n"/>
      <c r="L57" s="25" t="n"/>
      <c r="M57" s="26" t="n"/>
      <c r="N57" s="26" t="n"/>
      <c r="O57" s="26" t="n"/>
      <c r="P57" s="30">
        <f>IF(A57="","",IFERROR(VLOOKUP(F57,'Paramètres'!$D$3:$E$10,2,FALSE),0))</f>
        <v/>
      </c>
      <c r="Q57" s="6">
        <f>IF(A57="","",IFERROR(M57*P57,0))</f>
        <v/>
      </c>
      <c r="R57" s="31">
        <f>IF(OR(A57="",L57=""),"",L57-TODAY())</f>
        <v/>
      </c>
      <c r="S57" s="32">
        <f>IF(A57="","",IF(OR(F57="Signé",F57="Refusé",F57="Abandonné"),"",IF(L57="","À planifier",IF(L57&lt;TODAY(),"En retard",IF(L57&lt;=TODAY()+'Paramètres'!$B$5,"À échéance","OK")))))</f>
        <v/>
      </c>
      <c r="T57" s="24" t="n"/>
    </row>
    <row r="58" ht="30" customHeight="1">
      <c r="A58" s="15" t="n"/>
      <c r="B58" s="15" t="n"/>
      <c r="C58" s="15" t="n"/>
      <c r="D58" s="15" t="n"/>
      <c r="E58" s="15" t="n"/>
      <c r="F58" s="15" t="n"/>
      <c r="G58" s="24" t="n"/>
      <c r="H58" s="15" t="n"/>
      <c r="I58" s="25" t="n"/>
      <c r="J58" s="25" t="n"/>
      <c r="K58" s="24" t="n"/>
      <c r="L58" s="25" t="n"/>
      <c r="M58" s="26" t="n"/>
      <c r="N58" s="26" t="n"/>
      <c r="O58" s="26" t="n"/>
      <c r="P58" s="27">
        <f>IF(A58="","",IFERROR(VLOOKUP(F58,'Paramètres'!$D$3:$E$10,2,FALSE),0))</f>
        <v/>
      </c>
      <c r="Q58" s="3">
        <f>IF(A58="","",IFERROR(M58*P58,0))</f>
        <v/>
      </c>
      <c r="R58" s="28">
        <f>IF(OR(A58="",L58=""),"",L58-TODAY())</f>
        <v/>
      </c>
      <c r="S58" s="29">
        <f>IF(A58="","",IF(OR(F58="Signé",F58="Refusé",F58="Abandonné"),"",IF(L58="","À planifier",IF(L58&lt;TODAY(),"En retard",IF(L58&lt;=TODAY()+'Paramètres'!$B$5,"À échéance","OK")))))</f>
        <v/>
      </c>
      <c r="T58" s="24" t="n"/>
    </row>
    <row r="59" ht="30" customHeight="1">
      <c r="A59" s="15" t="n"/>
      <c r="B59" s="15" t="n"/>
      <c r="C59" s="15" t="n"/>
      <c r="D59" s="15" t="n"/>
      <c r="E59" s="15" t="n"/>
      <c r="F59" s="15" t="n"/>
      <c r="G59" s="24" t="n"/>
      <c r="H59" s="15" t="n"/>
      <c r="I59" s="25" t="n"/>
      <c r="J59" s="25" t="n"/>
      <c r="K59" s="24" t="n"/>
      <c r="L59" s="25" t="n"/>
      <c r="M59" s="26" t="n"/>
      <c r="N59" s="26" t="n"/>
      <c r="O59" s="26" t="n"/>
      <c r="P59" s="30">
        <f>IF(A59="","",IFERROR(VLOOKUP(F59,'Paramètres'!$D$3:$E$10,2,FALSE),0))</f>
        <v/>
      </c>
      <c r="Q59" s="6">
        <f>IF(A59="","",IFERROR(M59*P59,0))</f>
        <v/>
      </c>
      <c r="R59" s="31">
        <f>IF(OR(A59="",L59=""),"",L59-TODAY())</f>
        <v/>
      </c>
      <c r="S59" s="32">
        <f>IF(A59="","",IF(OR(F59="Signé",F59="Refusé",F59="Abandonné"),"",IF(L59="","À planifier",IF(L59&lt;TODAY(),"En retard",IF(L59&lt;=TODAY()+'Paramètres'!$B$5,"À échéance","OK")))))</f>
        <v/>
      </c>
      <c r="T59" s="24" t="n"/>
    </row>
    <row r="60" ht="30" customHeight="1">
      <c r="A60" s="15" t="n"/>
      <c r="B60" s="15" t="n"/>
      <c r="C60" s="15" t="n"/>
      <c r="D60" s="15" t="n"/>
      <c r="E60" s="15" t="n"/>
      <c r="F60" s="15" t="n"/>
      <c r="G60" s="24" t="n"/>
      <c r="H60" s="15" t="n"/>
      <c r="I60" s="25" t="n"/>
      <c r="J60" s="25" t="n"/>
      <c r="K60" s="24" t="n"/>
      <c r="L60" s="25" t="n"/>
      <c r="M60" s="26" t="n"/>
      <c r="N60" s="26" t="n"/>
      <c r="O60" s="26" t="n"/>
      <c r="P60" s="27">
        <f>IF(A60="","",IFERROR(VLOOKUP(F60,'Paramètres'!$D$3:$E$10,2,FALSE),0))</f>
        <v/>
      </c>
      <c r="Q60" s="3">
        <f>IF(A60="","",IFERROR(M60*P60,0))</f>
        <v/>
      </c>
      <c r="R60" s="28">
        <f>IF(OR(A60="",L60=""),"",L60-TODAY())</f>
        <v/>
      </c>
      <c r="S60" s="29">
        <f>IF(A60="","",IF(OR(F60="Signé",F60="Refusé",F60="Abandonné"),"",IF(L60="","À planifier",IF(L60&lt;TODAY(),"En retard",IF(L60&lt;=TODAY()+'Paramètres'!$B$5,"À échéance","OK")))))</f>
        <v/>
      </c>
      <c r="T60" s="24" t="n"/>
    </row>
    <row r="61" ht="30" customHeight="1">
      <c r="A61" s="15" t="n"/>
      <c r="B61" s="15" t="n"/>
      <c r="C61" s="15" t="n"/>
      <c r="D61" s="15" t="n"/>
      <c r="E61" s="15" t="n"/>
      <c r="F61" s="15" t="n"/>
      <c r="G61" s="24" t="n"/>
      <c r="H61" s="15" t="n"/>
      <c r="I61" s="25" t="n"/>
      <c r="J61" s="25" t="n"/>
      <c r="K61" s="24" t="n"/>
      <c r="L61" s="25" t="n"/>
      <c r="M61" s="26" t="n"/>
      <c r="N61" s="26" t="n"/>
      <c r="O61" s="26" t="n"/>
      <c r="P61" s="30">
        <f>IF(A61="","",IFERROR(VLOOKUP(F61,'Paramètres'!$D$3:$E$10,2,FALSE),0))</f>
        <v/>
      </c>
      <c r="Q61" s="6">
        <f>IF(A61="","",IFERROR(M61*P61,0))</f>
        <v/>
      </c>
      <c r="R61" s="31">
        <f>IF(OR(A61="",L61=""),"",L61-TODAY())</f>
        <v/>
      </c>
      <c r="S61" s="32">
        <f>IF(A61="","",IF(OR(F61="Signé",F61="Refusé",F61="Abandonné"),"",IF(L61="","À planifier",IF(L61&lt;TODAY(),"En retard",IF(L61&lt;=TODAY()+'Paramètres'!$B$5,"À échéance","OK")))))</f>
        <v/>
      </c>
      <c r="T61" s="24" t="n"/>
    </row>
    <row r="62" ht="30" customHeight="1">
      <c r="A62" s="15" t="n"/>
      <c r="B62" s="15" t="n"/>
      <c r="C62" s="15" t="n"/>
      <c r="D62" s="15" t="n"/>
      <c r="E62" s="15" t="n"/>
      <c r="F62" s="15" t="n"/>
      <c r="G62" s="24" t="n"/>
      <c r="H62" s="15" t="n"/>
      <c r="I62" s="25" t="n"/>
      <c r="J62" s="25" t="n"/>
      <c r="K62" s="24" t="n"/>
      <c r="L62" s="25" t="n"/>
      <c r="M62" s="26" t="n"/>
      <c r="N62" s="26" t="n"/>
      <c r="O62" s="26" t="n"/>
      <c r="P62" s="27">
        <f>IF(A62="","",IFERROR(VLOOKUP(F62,'Paramètres'!$D$3:$E$10,2,FALSE),0))</f>
        <v/>
      </c>
      <c r="Q62" s="3">
        <f>IF(A62="","",IFERROR(M62*P62,0))</f>
        <v/>
      </c>
      <c r="R62" s="28">
        <f>IF(OR(A62="",L62=""),"",L62-TODAY())</f>
        <v/>
      </c>
      <c r="S62" s="29">
        <f>IF(A62="","",IF(OR(F62="Signé",F62="Refusé",F62="Abandonné"),"",IF(L62="","À planifier",IF(L62&lt;TODAY(),"En retard",IF(L62&lt;=TODAY()+'Paramètres'!$B$5,"À échéance","OK")))))</f>
        <v/>
      </c>
      <c r="T62" s="24" t="n"/>
    </row>
    <row r="63" ht="30" customHeight="1">
      <c r="A63" s="15" t="n"/>
      <c r="B63" s="15" t="n"/>
      <c r="C63" s="15" t="n"/>
      <c r="D63" s="15" t="n"/>
      <c r="E63" s="15" t="n"/>
      <c r="F63" s="15" t="n"/>
      <c r="G63" s="24" t="n"/>
      <c r="H63" s="15" t="n"/>
      <c r="I63" s="25" t="n"/>
      <c r="J63" s="25" t="n"/>
      <c r="K63" s="24" t="n"/>
      <c r="L63" s="25" t="n"/>
      <c r="M63" s="26" t="n"/>
      <c r="N63" s="26" t="n"/>
      <c r="O63" s="26" t="n"/>
      <c r="P63" s="30">
        <f>IF(A63="","",IFERROR(VLOOKUP(F63,'Paramètres'!$D$3:$E$10,2,FALSE),0))</f>
        <v/>
      </c>
      <c r="Q63" s="6">
        <f>IF(A63="","",IFERROR(M63*P63,0))</f>
        <v/>
      </c>
      <c r="R63" s="31">
        <f>IF(OR(A63="",L63=""),"",L63-TODAY())</f>
        <v/>
      </c>
      <c r="S63" s="32">
        <f>IF(A63="","",IF(OR(F63="Signé",F63="Refusé",F63="Abandonné"),"",IF(L63="","À planifier",IF(L63&lt;TODAY(),"En retard",IF(L63&lt;=TODAY()+'Paramètres'!$B$5,"À échéance","OK")))))</f>
        <v/>
      </c>
      <c r="T63" s="24" t="n"/>
    </row>
    <row r="64" ht="30" customHeight="1">
      <c r="A64" s="15" t="n"/>
      <c r="B64" s="15" t="n"/>
      <c r="C64" s="15" t="n"/>
      <c r="D64" s="15" t="n"/>
      <c r="E64" s="15" t="n"/>
      <c r="F64" s="15" t="n"/>
      <c r="G64" s="24" t="n"/>
      <c r="H64" s="15" t="n"/>
      <c r="I64" s="25" t="n"/>
      <c r="J64" s="25" t="n"/>
      <c r="K64" s="24" t="n"/>
      <c r="L64" s="25" t="n"/>
      <c r="M64" s="26" t="n"/>
      <c r="N64" s="26" t="n"/>
      <c r="O64" s="26" t="n"/>
      <c r="P64" s="27">
        <f>IF(A64="","",IFERROR(VLOOKUP(F64,'Paramètres'!$D$3:$E$10,2,FALSE),0))</f>
        <v/>
      </c>
      <c r="Q64" s="3">
        <f>IF(A64="","",IFERROR(M64*P64,0))</f>
        <v/>
      </c>
      <c r="R64" s="28">
        <f>IF(OR(A64="",L64=""),"",L64-TODAY())</f>
        <v/>
      </c>
      <c r="S64" s="29">
        <f>IF(A64="","",IF(OR(F64="Signé",F64="Refusé",F64="Abandonné"),"",IF(L64="","À planifier",IF(L64&lt;TODAY(),"En retard",IF(L64&lt;=TODAY()+'Paramètres'!$B$5,"À échéance","OK")))))</f>
        <v/>
      </c>
      <c r="T64" s="24" t="n"/>
    </row>
    <row r="65" ht="30" customHeight="1">
      <c r="A65" s="15" t="n"/>
      <c r="B65" s="15" t="n"/>
      <c r="C65" s="15" t="n"/>
      <c r="D65" s="15" t="n"/>
      <c r="E65" s="15" t="n"/>
      <c r="F65" s="15" t="n"/>
      <c r="G65" s="24" t="n"/>
      <c r="H65" s="15" t="n"/>
      <c r="I65" s="25" t="n"/>
      <c r="J65" s="25" t="n"/>
      <c r="K65" s="24" t="n"/>
      <c r="L65" s="25" t="n"/>
      <c r="M65" s="26" t="n"/>
      <c r="N65" s="26" t="n"/>
      <c r="O65" s="26" t="n"/>
      <c r="P65" s="30">
        <f>IF(A65="","",IFERROR(VLOOKUP(F65,'Paramètres'!$D$3:$E$10,2,FALSE),0))</f>
        <v/>
      </c>
      <c r="Q65" s="6">
        <f>IF(A65="","",IFERROR(M65*P65,0))</f>
        <v/>
      </c>
      <c r="R65" s="31">
        <f>IF(OR(A65="",L65=""),"",L65-TODAY())</f>
        <v/>
      </c>
      <c r="S65" s="32">
        <f>IF(A65="","",IF(OR(F65="Signé",F65="Refusé",F65="Abandonné"),"",IF(L65="","À planifier",IF(L65&lt;TODAY(),"En retard",IF(L65&lt;=TODAY()+'Paramètres'!$B$5,"À échéance","OK")))))</f>
        <v/>
      </c>
      <c r="T65" s="24" t="n"/>
    </row>
    <row r="66" ht="30" customHeight="1">
      <c r="A66" s="15" t="n"/>
      <c r="B66" s="15" t="n"/>
      <c r="C66" s="15" t="n"/>
      <c r="D66" s="15" t="n"/>
      <c r="E66" s="15" t="n"/>
      <c r="F66" s="15" t="n"/>
      <c r="G66" s="24" t="n"/>
      <c r="H66" s="15" t="n"/>
      <c r="I66" s="25" t="n"/>
      <c r="J66" s="25" t="n"/>
      <c r="K66" s="24" t="n"/>
      <c r="L66" s="25" t="n"/>
      <c r="M66" s="26" t="n"/>
      <c r="N66" s="26" t="n"/>
      <c r="O66" s="26" t="n"/>
      <c r="P66" s="27">
        <f>IF(A66="","",IFERROR(VLOOKUP(F66,'Paramètres'!$D$3:$E$10,2,FALSE),0))</f>
        <v/>
      </c>
      <c r="Q66" s="3">
        <f>IF(A66="","",IFERROR(M66*P66,0))</f>
        <v/>
      </c>
      <c r="R66" s="28">
        <f>IF(OR(A66="",L66=""),"",L66-TODAY())</f>
        <v/>
      </c>
      <c r="S66" s="29">
        <f>IF(A66="","",IF(OR(F66="Signé",F66="Refusé",F66="Abandonné"),"",IF(L66="","À planifier",IF(L66&lt;TODAY(),"En retard",IF(L66&lt;=TODAY()+'Paramètres'!$B$5,"À échéance","OK")))))</f>
        <v/>
      </c>
      <c r="T66" s="24" t="n"/>
    </row>
    <row r="67" ht="30" customHeight="1">
      <c r="A67" s="15" t="n"/>
      <c r="B67" s="15" t="n"/>
      <c r="C67" s="15" t="n"/>
      <c r="D67" s="15" t="n"/>
      <c r="E67" s="15" t="n"/>
      <c r="F67" s="15" t="n"/>
      <c r="G67" s="24" t="n"/>
      <c r="H67" s="15" t="n"/>
      <c r="I67" s="25" t="n"/>
      <c r="J67" s="25" t="n"/>
      <c r="K67" s="24" t="n"/>
      <c r="L67" s="25" t="n"/>
      <c r="M67" s="26" t="n"/>
      <c r="N67" s="26" t="n"/>
      <c r="O67" s="26" t="n"/>
      <c r="P67" s="30">
        <f>IF(A67="","",IFERROR(VLOOKUP(F67,'Paramètres'!$D$3:$E$10,2,FALSE),0))</f>
        <v/>
      </c>
      <c r="Q67" s="6">
        <f>IF(A67="","",IFERROR(M67*P67,0))</f>
        <v/>
      </c>
      <c r="R67" s="31">
        <f>IF(OR(A67="",L67=""),"",L67-TODAY())</f>
        <v/>
      </c>
      <c r="S67" s="32">
        <f>IF(A67="","",IF(OR(F67="Signé",F67="Refusé",F67="Abandonné"),"",IF(L67="","À planifier",IF(L67&lt;TODAY(),"En retard",IF(L67&lt;=TODAY()+'Paramètres'!$B$5,"À échéance","OK")))))</f>
        <v/>
      </c>
      <c r="T67" s="24" t="n"/>
    </row>
    <row r="68" ht="30" customHeight="1">
      <c r="A68" s="15" t="n"/>
      <c r="B68" s="15" t="n"/>
      <c r="C68" s="15" t="n"/>
      <c r="D68" s="15" t="n"/>
      <c r="E68" s="15" t="n"/>
      <c r="F68" s="15" t="n"/>
      <c r="G68" s="24" t="n"/>
      <c r="H68" s="15" t="n"/>
      <c r="I68" s="25" t="n"/>
      <c r="J68" s="25" t="n"/>
      <c r="K68" s="24" t="n"/>
      <c r="L68" s="25" t="n"/>
      <c r="M68" s="26" t="n"/>
      <c r="N68" s="26" t="n"/>
      <c r="O68" s="26" t="n"/>
      <c r="P68" s="27">
        <f>IF(A68="","",IFERROR(VLOOKUP(F68,'Paramètres'!$D$3:$E$10,2,FALSE),0))</f>
        <v/>
      </c>
      <c r="Q68" s="3">
        <f>IF(A68="","",IFERROR(M68*P68,0))</f>
        <v/>
      </c>
      <c r="R68" s="28">
        <f>IF(OR(A68="",L68=""),"",L68-TODAY())</f>
        <v/>
      </c>
      <c r="S68" s="29">
        <f>IF(A68="","",IF(OR(F68="Signé",F68="Refusé",F68="Abandonné"),"",IF(L68="","À planifier",IF(L68&lt;TODAY(),"En retard",IF(L68&lt;=TODAY()+'Paramètres'!$B$5,"À échéance","OK")))))</f>
        <v/>
      </c>
      <c r="T68" s="24" t="n"/>
    </row>
    <row r="69" ht="30" customHeight="1">
      <c r="A69" s="15" t="n"/>
      <c r="B69" s="15" t="n"/>
      <c r="C69" s="15" t="n"/>
      <c r="D69" s="15" t="n"/>
      <c r="E69" s="15" t="n"/>
      <c r="F69" s="15" t="n"/>
      <c r="G69" s="24" t="n"/>
      <c r="H69" s="15" t="n"/>
      <c r="I69" s="25" t="n"/>
      <c r="J69" s="25" t="n"/>
      <c r="K69" s="24" t="n"/>
      <c r="L69" s="25" t="n"/>
      <c r="M69" s="26" t="n"/>
      <c r="N69" s="26" t="n"/>
      <c r="O69" s="26" t="n"/>
      <c r="P69" s="30">
        <f>IF(A69="","",IFERROR(VLOOKUP(F69,'Paramètres'!$D$3:$E$10,2,FALSE),0))</f>
        <v/>
      </c>
      <c r="Q69" s="6">
        <f>IF(A69="","",IFERROR(M69*P69,0))</f>
        <v/>
      </c>
      <c r="R69" s="31">
        <f>IF(OR(A69="",L69=""),"",L69-TODAY())</f>
        <v/>
      </c>
      <c r="S69" s="32">
        <f>IF(A69="","",IF(OR(F69="Signé",F69="Refusé",F69="Abandonné"),"",IF(L69="","À planifier",IF(L69&lt;TODAY(),"En retard",IF(L69&lt;=TODAY()+'Paramètres'!$B$5,"À échéance","OK")))))</f>
        <v/>
      </c>
      <c r="T69" s="24" t="n"/>
    </row>
    <row r="70" ht="30" customHeight="1">
      <c r="A70" s="15" t="n"/>
      <c r="B70" s="15" t="n"/>
      <c r="C70" s="15" t="n"/>
      <c r="D70" s="15" t="n"/>
      <c r="E70" s="15" t="n"/>
      <c r="F70" s="15" t="n"/>
      <c r="G70" s="24" t="n"/>
      <c r="H70" s="15" t="n"/>
      <c r="I70" s="25" t="n"/>
      <c r="J70" s="25" t="n"/>
      <c r="K70" s="24" t="n"/>
      <c r="L70" s="25" t="n"/>
      <c r="M70" s="26" t="n"/>
      <c r="N70" s="26" t="n"/>
      <c r="O70" s="26" t="n"/>
      <c r="P70" s="27">
        <f>IF(A70="","",IFERROR(VLOOKUP(F70,'Paramètres'!$D$3:$E$10,2,FALSE),0))</f>
        <v/>
      </c>
      <c r="Q70" s="3">
        <f>IF(A70="","",IFERROR(M70*P70,0))</f>
        <v/>
      </c>
      <c r="R70" s="28">
        <f>IF(OR(A70="",L70=""),"",L70-TODAY())</f>
        <v/>
      </c>
      <c r="S70" s="29">
        <f>IF(A70="","",IF(OR(F70="Signé",F70="Refusé",F70="Abandonné"),"",IF(L70="","À planifier",IF(L70&lt;TODAY(),"En retard",IF(L70&lt;=TODAY()+'Paramètres'!$B$5,"À échéance","OK")))))</f>
        <v/>
      </c>
      <c r="T70" s="24" t="n"/>
    </row>
    <row r="71" ht="30" customHeight="1">
      <c r="A71" s="15" t="n"/>
      <c r="B71" s="15" t="n"/>
      <c r="C71" s="15" t="n"/>
      <c r="D71" s="15" t="n"/>
      <c r="E71" s="15" t="n"/>
      <c r="F71" s="15" t="n"/>
      <c r="G71" s="24" t="n"/>
      <c r="H71" s="15" t="n"/>
      <c r="I71" s="25" t="n"/>
      <c r="J71" s="25" t="n"/>
      <c r="K71" s="24" t="n"/>
      <c r="L71" s="25" t="n"/>
      <c r="M71" s="26" t="n"/>
      <c r="N71" s="26" t="n"/>
      <c r="O71" s="26" t="n"/>
      <c r="P71" s="30">
        <f>IF(A71="","",IFERROR(VLOOKUP(F71,'Paramètres'!$D$3:$E$10,2,FALSE),0))</f>
        <v/>
      </c>
      <c r="Q71" s="6">
        <f>IF(A71="","",IFERROR(M71*P71,0))</f>
        <v/>
      </c>
      <c r="R71" s="31">
        <f>IF(OR(A71="",L71=""),"",L71-TODAY())</f>
        <v/>
      </c>
      <c r="S71" s="32">
        <f>IF(A71="","",IF(OR(F71="Signé",F71="Refusé",F71="Abandonné"),"",IF(L71="","À planifier",IF(L71&lt;TODAY(),"En retard",IF(L71&lt;=TODAY()+'Paramètres'!$B$5,"À échéance","OK")))))</f>
        <v/>
      </c>
      <c r="T71" s="24" t="n"/>
    </row>
    <row r="72" ht="30" customHeight="1">
      <c r="A72" s="15" t="n"/>
      <c r="B72" s="15" t="n"/>
      <c r="C72" s="15" t="n"/>
      <c r="D72" s="15" t="n"/>
      <c r="E72" s="15" t="n"/>
      <c r="F72" s="15" t="n"/>
      <c r="G72" s="24" t="n"/>
      <c r="H72" s="15" t="n"/>
      <c r="I72" s="25" t="n"/>
      <c r="J72" s="25" t="n"/>
      <c r="K72" s="24" t="n"/>
      <c r="L72" s="25" t="n"/>
      <c r="M72" s="26" t="n"/>
      <c r="N72" s="26" t="n"/>
      <c r="O72" s="26" t="n"/>
      <c r="P72" s="27">
        <f>IF(A72="","",IFERROR(VLOOKUP(F72,'Paramètres'!$D$3:$E$10,2,FALSE),0))</f>
        <v/>
      </c>
      <c r="Q72" s="3">
        <f>IF(A72="","",IFERROR(M72*P72,0))</f>
        <v/>
      </c>
      <c r="R72" s="28">
        <f>IF(OR(A72="",L72=""),"",L72-TODAY())</f>
        <v/>
      </c>
      <c r="S72" s="29">
        <f>IF(A72="","",IF(OR(F72="Signé",F72="Refusé",F72="Abandonné"),"",IF(L72="","À planifier",IF(L72&lt;TODAY(),"En retard",IF(L72&lt;=TODAY()+'Paramètres'!$B$5,"À échéance","OK")))))</f>
        <v/>
      </c>
      <c r="T72" s="24" t="n"/>
    </row>
    <row r="73" ht="30" customHeight="1">
      <c r="A73" s="15" t="n"/>
      <c r="B73" s="15" t="n"/>
      <c r="C73" s="15" t="n"/>
      <c r="D73" s="15" t="n"/>
      <c r="E73" s="15" t="n"/>
      <c r="F73" s="15" t="n"/>
      <c r="G73" s="24" t="n"/>
      <c r="H73" s="15" t="n"/>
      <c r="I73" s="25" t="n"/>
      <c r="J73" s="25" t="n"/>
      <c r="K73" s="24" t="n"/>
      <c r="L73" s="25" t="n"/>
      <c r="M73" s="26" t="n"/>
      <c r="N73" s="26" t="n"/>
      <c r="O73" s="26" t="n"/>
      <c r="P73" s="30">
        <f>IF(A73="","",IFERROR(VLOOKUP(F73,'Paramètres'!$D$3:$E$10,2,FALSE),0))</f>
        <v/>
      </c>
      <c r="Q73" s="6">
        <f>IF(A73="","",IFERROR(M73*P73,0))</f>
        <v/>
      </c>
      <c r="R73" s="31">
        <f>IF(OR(A73="",L73=""),"",L73-TODAY())</f>
        <v/>
      </c>
      <c r="S73" s="32">
        <f>IF(A73="","",IF(OR(F73="Signé",F73="Refusé",F73="Abandonné"),"",IF(L73="","À planifier",IF(L73&lt;TODAY(),"En retard",IF(L73&lt;=TODAY()+'Paramètres'!$B$5,"À échéance","OK")))))</f>
        <v/>
      </c>
      <c r="T73" s="24" t="n"/>
    </row>
    <row r="74" ht="30" customHeight="1">
      <c r="A74" s="15" t="n"/>
      <c r="B74" s="15" t="n"/>
      <c r="C74" s="15" t="n"/>
      <c r="D74" s="15" t="n"/>
      <c r="E74" s="15" t="n"/>
      <c r="F74" s="15" t="n"/>
      <c r="G74" s="24" t="n"/>
      <c r="H74" s="15" t="n"/>
      <c r="I74" s="25" t="n"/>
      <c r="J74" s="25" t="n"/>
      <c r="K74" s="24" t="n"/>
      <c r="L74" s="25" t="n"/>
      <c r="M74" s="26" t="n"/>
      <c r="N74" s="26" t="n"/>
      <c r="O74" s="26" t="n"/>
      <c r="P74" s="27">
        <f>IF(A74="","",IFERROR(VLOOKUP(F74,'Paramètres'!$D$3:$E$10,2,FALSE),0))</f>
        <v/>
      </c>
      <c r="Q74" s="3">
        <f>IF(A74="","",IFERROR(M74*P74,0))</f>
        <v/>
      </c>
      <c r="R74" s="28">
        <f>IF(OR(A74="",L74=""),"",L74-TODAY())</f>
        <v/>
      </c>
      <c r="S74" s="29">
        <f>IF(A74="","",IF(OR(F74="Signé",F74="Refusé",F74="Abandonné"),"",IF(L74="","À planifier",IF(L74&lt;TODAY(),"En retard",IF(L74&lt;=TODAY()+'Paramètres'!$B$5,"À échéance","OK")))))</f>
        <v/>
      </c>
      <c r="T74" s="24" t="n"/>
    </row>
    <row r="75" ht="30" customHeight="1">
      <c r="A75" s="15" t="n"/>
      <c r="B75" s="15" t="n"/>
      <c r="C75" s="15" t="n"/>
      <c r="D75" s="15" t="n"/>
      <c r="E75" s="15" t="n"/>
      <c r="F75" s="15" t="n"/>
      <c r="G75" s="24" t="n"/>
      <c r="H75" s="15" t="n"/>
      <c r="I75" s="25" t="n"/>
      <c r="J75" s="25" t="n"/>
      <c r="K75" s="24" t="n"/>
      <c r="L75" s="25" t="n"/>
      <c r="M75" s="26" t="n"/>
      <c r="N75" s="26" t="n"/>
      <c r="O75" s="26" t="n"/>
      <c r="P75" s="30">
        <f>IF(A75="","",IFERROR(VLOOKUP(F75,'Paramètres'!$D$3:$E$10,2,FALSE),0))</f>
        <v/>
      </c>
      <c r="Q75" s="6">
        <f>IF(A75="","",IFERROR(M75*P75,0))</f>
        <v/>
      </c>
      <c r="R75" s="31">
        <f>IF(OR(A75="",L75=""),"",L75-TODAY())</f>
        <v/>
      </c>
      <c r="S75" s="32">
        <f>IF(A75="","",IF(OR(F75="Signé",F75="Refusé",F75="Abandonné"),"",IF(L75="","À planifier",IF(L75&lt;TODAY(),"En retard",IF(L75&lt;=TODAY()+'Paramètres'!$B$5,"À échéance","OK")))))</f>
        <v/>
      </c>
      <c r="T75" s="24" t="n"/>
    </row>
    <row r="76" ht="30" customHeight="1">
      <c r="A76" s="15" t="n"/>
      <c r="B76" s="15" t="n"/>
      <c r="C76" s="15" t="n"/>
      <c r="D76" s="15" t="n"/>
      <c r="E76" s="15" t="n"/>
      <c r="F76" s="15" t="n"/>
      <c r="G76" s="24" t="n"/>
      <c r="H76" s="15" t="n"/>
      <c r="I76" s="25" t="n"/>
      <c r="J76" s="25" t="n"/>
      <c r="K76" s="24" t="n"/>
      <c r="L76" s="25" t="n"/>
      <c r="M76" s="26" t="n"/>
      <c r="N76" s="26" t="n"/>
      <c r="O76" s="26" t="n"/>
      <c r="P76" s="27">
        <f>IF(A76="","",IFERROR(VLOOKUP(F76,'Paramètres'!$D$3:$E$10,2,FALSE),0))</f>
        <v/>
      </c>
      <c r="Q76" s="3">
        <f>IF(A76="","",IFERROR(M76*P76,0))</f>
        <v/>
      </c>
      <c r="R76" s="28">
        <f>IF(OR(A76="",L76=""),"",L76-TODAY())</f>
        <v/>
      </c>
      <c r="S76" s="29">
        <f>IF(A76="","",IF(OR(F76="Signé",F76="Refusé",F76="Abandonné"),"",IF(L76="","À planifier",IF(L76&lt;TODAY(),"En retard",IF(L76&lt;=TODAY()+'Paramètres'!$B$5,"À échéance","OK")))))</f>
        <v/>
      </c>
      <c r="T76" s="24" t="n"/>
    </row>
    <row r="77" ht="30" customHeight="1">
      <c r="A77" s="15" t="n"/>
      <c r="B77" s="15" t="n"/>
      <c r="C77" s="15" t="n"/>
      <c r="D77" s="15" t="n"/>
      <c r="E77" s="15" t="n"/>
      <c r="F77" s="15" t="n"/>
      <c r="G77" s="24" t="n"/>
      <c r="H77" s="15" t="n"/>
      <c r="I77" s="25" t="n"/>
      <c r="J77" s="25" t="n"/>
      <c r="K77" s="24" t="n"/>
      <c r="L77" s="25" t="n"/>
      <c r="M77" s="26" t="n"/>
      <c r="N77" s="26" t="n"/>
      <c r="O77" s="26" t="n"/>
      <c r="P77" s="30">
        <f>IF(A77="","",IFERROR(VLOOKUP(F77,'Paramètres'!$D$3:$E$10,2,FALSE),0))</f>
        <v/>
      </c>
      <c r="Q77" s="6">
        <f>IF(A77="","",IFERROR(M77*P77,0))</f>
        <v/>
      </c>
      <c r="R77" s="31">
        <f>IF(OR(A77="",L77=""),"",L77-TODAY())</f>
        <v/>
      </c>
      <c r="S77" s="32">
        <f>IF(A77="","",IF(OR(F77="Signé",F77="Refusé",F77="Abandonné"),"",IF(L77="","À planifier",IF(L77&lt;TODAY(),"En retard",IF(L77&lt;=TODAY()+'Paramètres'!$B$5,"À échéance","OK")))))</f>
        <v/>
      </c>
      <c r="T77" s="24" t="n"/>
    </row>
    <row r="78" ht="30" customHeight="1">
      <c r="A78" s="15" t="n"/>
      <c r="B78" s="15" t="n"/>
      <c r="C78" s="15" t="n"/>
      <c r="D78" s="15" t="n"/>
      <c r="E78" s="15" t="n"/>
      <c r="F78" s="15" t="n"/>
      <c r="G78" s="24" t="n"/>
      <c r="H78" s="15" t="n"/>
      <c r="I78" s="25" t="n"/>
      <c r="J78" s="25" t="n"/>
      <c r="K78" s="24" t="n"/>
      <c r="L78" s="25" t="n"/>
      <c r="M78" s="26" t="n"/>
      <c r="N78" s="26" t="n"/>
      <c r="O78" s="26" t="n"/>
      <c r="P78" s="27">
        <f>IF(A78="","",IFERROR(VLOOKUP(F78,'Paramètres'!$D$3:$E$10,2,FALSE),0))</f>
        <v/>
      </c>
      <c r="Q78" s="3">
        <f>IF(A78="","",IFERROR(M78*P78,0))</f>
        <v/>
      </c>
      <c r="R78" s="28">
        <f>IF(OR(A78="",L78=""),"",L78-TODAY())</f>
        <v/>
      </c>
      <c r="S78" s="29">
        <f>IF(A78="","",IF(OR(F78="Signé",F78="Refusé",F78="Abandonné"),"",IF(L78="","À planifier",IF(L78&lt;TODAY(),"En retard",IF(L78&lt;=TODAY()+'Paramètres'!$B$5,"À échéance","OK")))))</f>
        <v/>
      </c>
      <c r="T78" s="24" t="n"/>
    </row>
    <row r="79" ht="30" customHeight="1">
      <c r="A79" s="15" t="n"/>
      <c r="B79" s="15" t="n"/>
      <c r="C79" s="15" t="n"/>
      <c r="D79" s="15" t="n"/>
      <c r="E79" s="15" t="n"/>
      <c r="F79" s="15" t="n"/>
      <c r="G79" s="24" t="n"/>
      <c r="H79" s="15" t="n"/>
      <c r="I79" s="25" t="n"/>
      <c r="J79" s="25" t="n"/>
      <c r="K79" s="24" t="n"/>
      <c r="L79" s="25" t="n"/>
      <c r="M79" s="26" t="n"/>
      <c r="N79" s="26" t="n"/>
      <c r="O79" s="26" t="n"/>
      <c r="P79" s="30">
        <f>IF(A79="","",IFERROR(VLOOKUP(F79,'Paramètres'!$D$3:$E$10,2,FALSE),0))</f>
        <v/>
      </c>
      <c r="Q79" s="6">
        <f>IF(A79="","",IFERROR(M79*P79,0))</f>
        <v/>
      </c>
      <c r="R79" s="31">
        <f>IF(OR(A79="",L79=""),"",L79-TODAY())</f>
        <v/>
      </c>
      <c r="S79" s="32">
        <f>IF(A79="","",IF(OR(F79="Signé",F79="Refusé",F79="Abandonné"),"",IF(L79="","À planifier",IF(L79&lt;TODAY(),"En retard",IF(L79&lt;=TODAY()+'Paramètres'!$B$5,"À échéance","OK")))))</f>
        <v/>
      </c>
      <c r="T79" s="24" t="n"/>
    </row>
    <row r="80" ht="30" customHeight="1">
      <c r="A80" s="15" t="n"/>
      <c r="B80" s="15" t="n"/>
      <c r="C80" s="15" t="n"/>
      <c r="D80" s="15" t="n"/>
      <c r="E80" s="15" t="n"/>
      <c r="F80" s="15" t="n"/>
      <c r="G80" s="24" t="n"/>
      <c r="H80" s="15" t="n"/>
      <c r="I80" s="25" t="n"/>
      <c r="J80" s="25" t="n"/>
      <c r="K80" s="24" t="n"/>
      <c r="L80" s="25" t="n"/>
      <c r="M80" s="26" t="n"/>
      <c r="N80" s="26" t="n"/>
      <c r="O80" s="26" t="n"/>
      <c r="P80" s="27">
        <f>IF(A80="","",IFERROR(VLOOKUP(F80,'Paramètres'!$D$3:$E$10,2,FALSE),0))</f>
        <v/>
      </c>
      <c r="Q80" s="3">
        <f>IF(A80="","",IFERROR(M80*P80,0))</f>
        <v/>
      </c>
      <c r="R80" s="28">
        <f>IF(OR(A80="",L80=""),"",L80-TODAY())</f>
        <v/>
      </c>
      <c r="S80" s="29">
        <f>IF(A80="","",IF(OR(F80="Signé",F80="Refusé",F80="Abandonné"),"",IF(L80="","À planifier",IF(L80&lt;TODAY(),"En retard",IF(L80&lt;=TODAY()+'Paramètres'!$B$5,"À échéance","OK")))))</f>
        <v/>
      </c>
      <c r="T80" s="24" t="n"/>
    </row>
    <row r="81" ht="30" customHeight="1">
      <c r="A81" s="15" t="n"/>
      <c r="B81" s="15" t="n"/>
      <c r="C81" s="15" t="n"/>
      <c r="D81" s="15" t="n"/>
      <c r="E81" s="15" t="n"/>
      <c r="F81" s="15" t="n"/>
      <c r="G81" s="24" t="n"/>
      <c r="H81" s="15" t="n"/>
      <c r="I81" s="25" t="n"/>
      <c r="J81" s="25" t="n"/>
      <c r="K81" s="24" t="n"/>
      <c r="L81" s="25" t="n"/>
      <c r="M81" s="26" t="n"/>
      <c r="N81" s="26" t="n"/>
      <c r="O81" s="26" t="n"/>
      <c r="P81" s="30">
        <f>IF(A81="","",IFERROR(VLOOKUP(F81,'Paramètres'!$D$3:$E$10,2,FALSE),0))</f>
        <v/>
      </c>
      <c r="Q81" s="6">
        <f>IF(A81="","",IFERROR(M81*P81,0))</f>
        <v/>
      </c>
      <c r="R81" s="31">
        <f>IF(OR(A81="",L81=""),"",L81-TODAY())</f>
        <v/>
      </c>
      <c r="S81" s="32">
        <f>IF(A81="","",IF(OR(F81="Signé",F81="Refusé",F81="Abandonné"),"",IF(L81="","À planifier",IF(L81&lt;TODAY(),"En retard",IF(L81&lt;=TODAY()+'Paramètres'!$B$5,"À échéance","OK")))))</f>
        <v/>
      </c>
      <c r="T81" s="24" t="n"/>
    </row>
    <row r="82" ht="30" customHeight="1">
      <c r="A82" s="15" t="n"/>
      <c r="B82" s="15" t="n"/>
      <c r="C82" s="15" t="n"/>
      <c r="D82" s="15" t="n"/>
      <c r="E82" s="15" t="n"/>
      <c r="F82" s="15" t="n"/>
      <c r="G82" s="24" t="n"/>
      <c r="H82" s="15" t="n"/>
      <c r="I82" s="25" t="n"/>
      <c r="J82" s="25" t="n"/>
      <c r="K82" s="24" t="n"/>
      <c r="L82" s="25" t="n"/>
      <c r="M82" s="26" t="n"/>
      <c r="N82" s="26" t="n"/>
      <c r="O82" s="26" t="n"/>
      <c r="P82" s="27">
        <f>IF(A82="","",IFERROR(VLOOKUP(F82,'Paramètres'!$D$3:$E$10,2,FALSE),0))</f>
        <v/>
      </c>
      <c r="Q82" s="3">
        <f>IF(A82="","",IFERROR(M82*P82,0))</f>
        <v/>
      </c>
      <c r="R82" s="28">
        <f>IF(OR(A82="",L82=""),"",L82-TODAY())</f>
        <v/>
      </c>
      <c r="S82" s="29">
        <f>IF(A82="","",IF(OR(F82="Signé",F82="Refusé",F82="Abandonné"),"",IF(L82="","À planifier",IF(L82&lt;TODAY(),"En retard",IF(L82&lt;=TODAY()+'Paramètres'!$B$5,"À échéance","OK")))))</f>
        <v/>
      </c>
      <c r="T82" s="24" t="n"/>
    </row>
    <row r="83" ht="30" customHeight="1">
      <c r="A83" s="15" t="n"/>
      <c r="B83" s="15" t="n"/>
      <c r="C83" s="15" t="n"/>
      <c r="D83" s="15" t="n"/>
      <c r="E83" s="15" t="n"/>
      <c r="F83" s="15" t="n"/>
      <c r="G83" s="24" t="n"/>
      <c r="H83" s="15" t="n"/>
      <c r="I83" s="25" t="n"/>
      <c r="J83" s="25" t="n"/>
      <c r="K83" s="24" t="n"/>
      <c r="L83" s="25" t="n"/>
      <c r="M83" s="26" t="n"/>
      <c r="N83" s="26" t="n"/>
      <c r="O83" s="26" t="n"/>
      <c r="P83" s="30">
        <f>IF(A83="","",IFERROR(VLOOKUP(F83,'Paramètres'!$D$3:$E$10,2,FALSE),0))</f>
        <v/>
      </c>
      <c r="Q83" s="6">
        <f>IF(A83="","",IFERROR(M83*P83,0))</f>
        <v/>
      </c>
      <c r="R83" s="31">
        <f>IF(OR(A83="",L83=""),"",L83-TODAY())</f>
        <v/>
      </c>
      <c r="S83" s="32">
        <f>IF(A83="","",IF(OR(F83="Signé",F83="Refusé",F83="Abandonné"),"",IF(L83="","À planifier",IF(L83&lt;TODAY(),"En retard",IF(L83&lt;=TODAY()+'Paramètres'!$B$5,"À échéance","OK")))))</f>
        <v/>
      </c>
      <c r="T83" s="24" t="n"/>
    </row>
    <row r="84" ht="30" customHeight="1">
      <c r="A84" s="15" t="n"/>
      <c r="B84" s="15" t="n"/>
      <c r="C84" s="15" t="n"/>
      <c r="D84" s="15" t="n"/>
      <c r="E84" s="15" t="n"/>
      <c r="F84" s="15" t="n"/>
      <c r="G84" s="24" t="n"/>
      <c r="H84" s="15" t="n"/>
      <c r="I84" s="25" t="n"/>
      <c r="J84" s="25" t="n"/>
      <c r="K84" s="24" t="n"/>
      <c r="L84" s="25" t="n"/>
      <c r="M84" s="26" t="n"/>
      <c r="N84" s="26" t="n"/>
      <c r="O84" s="26" t="n"/>
      <c r="P84" s="27">
        <f>IF(A84="","",IFERROR(VLOOKUP(F84,'Paramètres'!$D$3:$E$10,2,FALSE),0))</f>
        <v/>
      </c>
      <c r="Q84" s="3">
        <f>IF(A84="","",IFERROR(M84*P84,0))</f>
        <v/>
      </c>
      <c r="R84" s="28">
        <f>IF(OR(A84="",L84=""),"",L84-TODAY())</f>
        <v/>
      </c>
      <c r="S84" s="29">
        <f>IF(A84="","",IF(OR(F84="Signé",F84="Refusé",F84="Abandonné"),"",IF(L84="","À planifier",IF(L84&lt;TODAY(),"En retard",IF(L84&lt;=TODAY()+'Paramètres'!$B$5,"À échéance","OK")))))</f>
        <v/>
      </c>
      <c r="T84" s="24" t="n"/>
    </row>
    <row r="85" ht="30" customHeight="1">
      <c r="A85" s="15" t="n"/>
      <c r="B85" s="15" t="n"/>
      <c r="C85" s="15" t="n"/>
      <c r="D85" s="15" t="n"/>
      <c r="E85" s="15" t="n"/>
      <c r="F85" s="15" t="n"/>
      <c r="G85" s="24" t="n"/>
      <c r="H85" s="15" t="n"/>
      <c r="I85" s="25" t="n"/>
      <c r="J85" s="25" t="n"/>
      <c r="K85" s="24" t="n"/>
      <c r="L85" s="25" t="n"/>
      <c r="M85" s="26" t="n"/>
      <c r="N85" s="26" t="n"/>
      <c r="O85" s="26" t="n"/>
      <c r="P85" s="30">
        <f>IF(A85="","",IFERROR(VLOOKUP(F85,'Paramètres'!$D$3:$E$10,2,FALSE),0))</f>
        <v/>
      </c>
      <c r="Q85" s="6">
        <f>IF(A85="","",IFERROR(M85*P85,0))</f>
        <v/>
      </c>
      <c r="R85" s="31">
        <f>IF(OR(A85="",L85=""),"",L85-TODAY())</f>
        <v/>
      </c>
      <c r="S85" s="32">
        <f>IF(A85="","",IF(OR(F85="Signé",F85="Refusé",F85="Abandonné"),"",IF(L85="","À planifier",IF(L85&lt;TODAY(),"En retard",IF(L85&lt;=TODAY()+'Paramètres'!$B$5,"À échéance","OK")))))</f>
        <v/>
      </c>
      <c r="T85" s="24" t="n"/>
    </row>
    <row r="86" ht="30" customHeight="1">
      <c r="A86" s="15" t="n"/>
      <c r="B86" s="15" t="n"/>
      <c r="C86" s="15" t="n"/>
      <c r="D86" s="15" t="n"/>
      <c r="E86" s="15" t="n"/>
      <c r="F86" s="15" t="n"/>
      <c r="G86" s="24" t="n"/>
      <c r="H86" s="15" t="n"/>
      <c r="I86" s="25" t="n"/>
      <c r="J86" s="25" t="n"/>
      <c r="K86" s="24" t="n"/>
      <c r="L86" s="25" t="n"/>
      <c r="M86" s="26" t="n"/>
      <c r="N86" s="26" t="n"/>
      <c r="O86" s="26" t="n"/>
      <c r="P86" s="27">
        <f>IF(A86="","",IFERROR(VLOOKUP(F86,'Paramètres'!$D$3:$E$10,2,FALSE),0))</f>
        <v/>
      </c>
      <c r="Q86" s="3">
        <f>IF(A86="","",IFERROR(M86*P86,0))</f>
        <v/>
      </c>
      <c r="R86" s="28">
        <f>IF(OR(A86="",L86=""),"",L86-TODAY())</f>
        <v/>
      </c>
      <c r="S86" s="29">
        <f>IF(A86="","",IF(OR(F86="Signé",F86="Refusé",F86="Abandonné"),"",IF(L86="","À planifier",IF(L86&lt;TODAY(),"En retard",IF(L86&lt;=TODAY()+'Paramètres'!$B$5,"À échéance","OK")))))</f>
        <v/>
      </c>
      <c r="T86" s="24" t="n"/>
    </row>
    <row r="87" ht="30" customHeight="1">
      <c r="A87" s="15" t="n"/>
      <c r="B87" s="15" t="n"/>
      <c r="C87" s="15" t="n"/>
      <c r="D87" s="15" t="n"/>
      <c r="E87" s="15" t="n"/>
      <c r="F87" s="15" t="n"/>
      <c r="G87" s="24" t="n"/>
      <c r="H87" s="15" t="n"/>
      <c r="I87" s="25" t="n"/>
      <c r="J87" s="25" t="n"/>
      <c r="K87" s="24" t="n"/>
      <c r="L87" s="25" t="n"/>
      <c r="M87" s="26" t="n"/>
      <c r="N87" s="26" t="n"/>
      <c r="O87" s="26" t="n"/>
      <c r="P87" s="30">
        <f>IF(A87="","",IFERROR(VLOOKUP(F87,'Paramètres'!$D$3:$E$10,2,FALSE),0))</f>
        <v/>
      </c>
      <c r="Q87" s="6">
        <f>IF(A87="","",IFERROR(M87*P87,0))</f>
        <v/>
      </c>
      <c r="R87" s="31">
        <f>IF(OR(A87="",L87=""),"",L87-TODAY())</f>
        <v/>
      </c>
      <c r="S87" s="32">
        <f>IF(A87="","",IF(OR(F87="Signé",F87="Refusé",F87="Abandonné"),"",IF(L87="","À planifier",IF(L87&lt;TODAY(),"En retard",IF(L87&lt;=TODAY()+'Paramètres'!$B$5,"À échéance","OK")))))</f>
        <v/>
      </c>
      <c r="T87" s="24" t="n"/>
    </row>
    <row r="88" ht="30" customHeight="1">
      <c r="A88" s="15" t="n"/>
      <c r="B88" s="15" t="n"/>
      <c r="C88" s="15" t="n"/>
      <c r="D88" s="15" t="n"/>
      <c r="E88" s="15" t="n"/>
      <c r="F88" s="15" t="n"/>
      <c r="G88" s="24" t="n"/>
      <c r="H88" s="15" t="n"/>
      <c r="I88" s="25" t="n"/>
      <c r="J88" s="25" t="n"/>
      <c r="K88" s="24" t="n"/>
      <c r="L88" s="25" t="n"/>
      <c r="M88" s="26" t="n"/>
      <c r="N88" s="26" t="n"/>
      <c r="O88" s="26" t="n"/>
      <c r="P88" s="27">
        <f>IF(A88="","",IFERROR(VLOOKUP(F88,'Paramètres'!$D$3:$E$10,2,FALSE),0))</f>
        <v/>
      </c>
      <c r="Q88" s="3">
        <f>IF(A88="","",IFERROR(M88*P88,0))</f>
        <v/>
      </c>
      <c r="R88" s="28">
        <f>IF(OR(A88="",L88=""),"",L88-TODAY())</f>
        <v/>
      </c>
      <c r="S88" s="29">
        <f>IF(A88="","",IF(OR(F88="Signé",F88="Refusé",F88="Abandonné"),"",IF(L88="","À planifier",IF(L88&lt;TODAY(),"En retard",IF(L88&lt;=TODAY()+'Paramètres'!$B$5,"À échéance","OK")))))</f>
        <v/>
      </c>
      <c r="T88" s="24" t="n"/>
    </row>
    <row r="89" ht="30" customHeight="1">
      <c r="A89" s="15" t="n"/>
      <c r="B89" s="15" t="n"/>
      <c r="C89" s="15" t="n"/>
      <c r="D89" s="15" t="n"/>
      <c r="E89" s="15" t="n"/>
      <c r="F89" s="15" t="n"/>
      <c r="G89" s="24" t="n"/>
      <c r="H89" s="15" t="n"/>
      <c r="I89" s="25" t="n"/>
      <c r="J89" s="25" t="n"/>
      <c r="K89" s="24" t="n"/>
      <c r="L89" s="25" t="n"/>
      <c r="M89" s="26" t="n"/>
      <c r="N89" s="26" t="n"/>
      <c r="O89" s="26" t="n"/>
      <c r="P89" s="30">
        <f>IF(A89="","",IFERROR(VLOOKUP(F89,'Paramètres'!$D$3:$E$10,2,FALSE),0))</f>
        <v/>
      </c>
      <c r="Q89" s="6">
        <f>IF(A89="","",IFERROR(M89*P89,0))</f>
        <v/>
      </c>
      <c r="R89" s="31">
        <f>IF(OR(A89="",L89=""),"",L89-TODAY())</f>
        <v/>
      </c>
      <c r="S89" s="32">
        <f>IF(A89="","",IF(OR(F89="Signé",F89="Refusé",F89="Abandonné"),"",IF(L89="","À planifier",IF(L89&lt;TODAY(),"En retard",IF(L89&lt;=TODAY()+'Paramètres'!$B$5,"À échéance","OK")))))</f>
        <v/>
      </c>
      <c r="T89" s="24" t="n"/>
    </row>
    <row r="90" ht="30" customHeight="1">
      <c r="A90" s="15" t="n"/>
      <c r="B90" s="15" t="n"/>
      <c r="C90" s="15" t="n"/>
      <c r="D90" s="15" t="n"/>
      <c r="E90" s="15" t="n"/>
      <c r="F90" s="15" t="n"/>
      <c r="G90" s="24" t="n"/>
      <c r="H90" s="15" t="n"/>
      <c r="I90" s="25" t="n"/>
      <c r="J90" s="25" t="n"/>
      <c r="K90" s="24" t="n"/>
      <c r="L90" s="25" t="n"/>
      <c r="M90" s="26" t="n"/>
      <c r="N90" s="26" t="n"/>
      <c r="O90" s="26" t="n"/>
      <c r="P90" s="27">
        <f>IF(A90="","",IFERROR(VLOOKUP(F90,'Paramètres'!$D$3:$E$10,2,FALSE),0))</f>
        <v/>
      </c>
      <c r="Q90" s="3">
        <f>IF(A90="","",IFERROR(M90*P90,0))</f>
        <v/>
      </c>
      <c r="R90" s="28">
        <f>IF(OR(A90="",L90=""),"",L90-TODAY())</f>
        <v/>
      </c>
      <c r="S90" s="29">
        <f>IF(A90="","",IF(OR(F90="Signé",F90="Refusé",F90="Abandonné"),"",IF(L90="","À planifier",IF(L90&lt;TODAY(),"En retard",IF(L90&lt;=TODAY()+'Paramètres'!$B$5,"À échéance","OK")))))</f>
        <v/>
      </c>
      <c r="T90" s="24" t="n"/>
    </row>
    <row r="91" ht="30" customHeight="1">
      <c r="A91" s="15" t="n"/>
      <c r="B91" s="15" t="n"/>
      <c r="C91" s="15" t="n"/>
      <c r="D91" s="15" t="n"/>
      <c r="E91" s="15" t="n"/>
      <c r="F91" s="15" t="n"/>
      <c r="G91" s="24" t="n"/>
      <c r="H91" s="15" t="n"/>
      <c r="I91" s="25" t="n"/>
      <c r="J91" s="25" t="n"/>
      <c r="K91" s="24" t="n"/>
      <c r="L91" s="25" t="n"/>
      <c r="M91" s="26" t="n"/>
      <c r="N91" s="26" t="n"/>
      <c r="O91" s="26" t="n"/>
      <c r="P91" s="30">
        <f>IF(A91="","",IFERROR(VLOOKUP(F91,'Paramètres'!$D$3:$E$10,2,FALSE),0))</f>
        <v/>
      </c>
      <c r="Q91" s="6">
        <f>IF(A91="","",IFERROR(M91*P91,0))</f>
        <v/>
      </c>
      <c r="R91" s="31">
        <f>IF(OR(A91="",L91=""),"",L91-TODAY())</f>
        <v/>
      </c>
      <c r="S91" s="32">
        <f>IF(A91="","",IF(OR(F91="Signé",F91="Refusé",F91="Abandonné"),"",IF(L91="","À planifier",IF(L91&lt;TODAY(),"En retard",IF(L91&lt;=TODAY()+'Paramètres'!$B$5,"À échéance","OK")))))</f>
        <v/>
      </c>
      <c r="T91" s="24" t="n"/>
    </row>
    <row r="92" ht="30" customHeight="1">
      <c r="A92" s="15" t="n"/>
      <c r="B92" s="15" t="n"/>
      <c r="C92" s="15" t="n"/>
      <c r="D92" s="15" t="n"/>
      <c r="E92" s="15" t="n"/>
      <c r="F92" s="15" t="n"/>
      <c r="G92" s="24" t="n"/>
      <c r="H92" s="15" t="n"/>
      <c r="I92" s="25" t="n"/>
      <c r="J92" s="25" t="n"/>
      <c r="K92" s="24" t="n"/>
      <c r="L92" s="25" t="n"/>
      <c r="M92" s="26" t="n"/>
      <c r="N92" s="26" t="n"/>
      <c r="O92" s="26" t="n"/>
      <c r="P92" s="27">
        <f>IF(A92="","",IFERROR(VLOOKUP(F92,'Paramètres'!$D$3:$E$10,2,FALSE),0))</f>
        <v/>
      </c>
      <c r="Q92" s="3">
        <f>IF(A92="","",IFERROR(M92*P92,0))</f>
        <v/>
      </c>
      <c r="R92" s="28">
        <f>IF(OR(A92="",L92=""),"",L92-TODAY())</f>
        <v/>
      </c>
      <c r="S92" s="29">
        <f>IF(A92="","",IF(OR(F92="Signé",F92="Refusé",F92="Abandonné"),"",IF(L92="","À planifier",IF(L92&lt;TODAY(),"En retard",IF(L92&lt;=TODAY()+'Paramètres'!$B$5,"À échéance","OK")))))</f>
        <v/>
      </c>
      <c r="T92" s="24" t="n"/>
    </row>
    <row r="93" ht="30" customHeight="1">
      <c r="A93" s="15" t="n"/>
      <c r="B93" s="15" t="n"/>
      <c r="C93" s="15" t="n"/>
      <c r="D93" s="15" t="n"/>
      <c r="E93" s="15" t="n"/>
      <c r="F93" s="15" t="n"/>
      <c r="G93" s="24" t="n"/>
      <c r="H93" s="15" t="n"/>
      <c r="I93" s="25" t="n"/>
      <c r="J93" s="25" t="n"/>
      <c r="K93" s="24" t="n"/>
      <c r="L93" s="25" t="n"/>
      <c r="M93" s="26" t="n"/>
      <c r="N93" s="26" t="n"/>
      <c r="O93" s="26" t="n"/>
      <c r="P93" s="30">
        <f>IF(A93="","",IFERROR(VLOOKUP(F93,'Paramètres'!$D$3:$E$10,2,FALSE),0))</f>
        <v/>
      </c>
      <c r="Q93" s="6">
        <f>IF(A93="","",IFERROR(M93*P93,0))</f>
        <v/>
      </c>
      <c r="R93" s="31">
        <f>IF(OR(A93="",L93=""),"",L93-TODAY())</f>
        <v/>
      </c>
      <c r="S93" s="32">
        <f>IF(A93="","",IF(OR(F93="Signé",F93="Refusé",F93="Abandonné"),"",IF(L93="","À planifier",IF(L93&lt;TODAY(),"En retard",IF(L93&lt;=TODAY()+'Paramètres'!$B$5,"À échéance","OK")))))</f>
        <v/>
      </c>
      <c r="T93" s="24" t="n"/>
    </row>
    <row r="94" ht="30" customHeight="1">
      <c r="A94" s="15" t="n"/>
      <c r="B94" s="15" t="n"/>
      <c r="C94" s="15" t="n"/>
      <c r="D94" s="15" t="n"/>
      <c r="E94" s="15" t="n"/>
      <c r="F94" s="15" t="n"/>
      <c r="G94" s="24" t="n"/>
      <c r="H94" s="15" t="n"/>
      <c r="I94" s="25" t="n"/>
      <c r="J94" s="25" t="n"/>
      <c r="K94" s="24" t="n"/>
      <c r="L94" s="25" t="n"/>
      <c r="M94" s="26" t="n"/>
      <c r="N94" s="26" t="n"/>
      <c r="O94" s="26" t="n"/>
      <c r="P94" s="27">
        <f>IF(A94="","",IFERROR(VLOOKUP(F94,'Paramètres'!$D$3:$E$10,2,FALSE),0))</f>
        <v/>
      </c>
      <c r="Q94" s="3">
        <f>IF(A94="","",IFERROR(M94*P94,0))</f>
        <v/>
      </c>
      <c r="R94" s="28">
        <f>IF(OR(A94="",L94=""),"",L94-TODAY())</f>
        <v/>
      </c>
      <c r="S94" s="29">
        <f>IF(A94="","",IF(OR(F94="Signé",F94="Refusé",F94="Abandonné"),"",IF(L94="","À planifier",IF(L94&lt;TODAY(),"En retard",IF(L94&lt;=TODAY()+'Paramètres'!$B$5,"À échéance","OK")))))</f>
        <v/>
      </c>
      <c r="T94" s="24" t="n"/>
    </row>
    <row r="95" ht="30" customHeight="1">
      <c r="A95" s="15" t="n"/>
      <c r="B95" s="15" t="n"/>
      <c r="C95" s="15" t="n"/>
      <c r="D95" s="15" t="n"/>
      <c r="E95" s="15" t="n"/>
      <c r="F95" s="15" t="n"/>
      <c r="G95" s="24" t="n"/>
      <c r="H95" s="15" t="n"/>
      <c r="I95" s="25" t="n"/>
      <c r="J95" s="25" t="n"/>
      <c r="K95" s="24" t="n"/>
      <c r="L95" s="25" t="n"/>
      <c r="M95" s="26" t="n"/>
      <c r="N95" s="26" t="n"/>
      <c r="O95" s="26" t="n"/>
      <c r="P95" s="30">
        <f>IF(A95="","",IFERROR(VLOOKUP(F95,'Paramètres'!$D$3:$E$10,2,FALSE),0))</f>
        <v/>
      </c>
      <c r="Q95" s="6">
        <f>IF(A95="","",IFERROR(M95*P95,0))</f>
        <v/>
      </c>
      <c r="R95" s="31">
        <f>IF(OR(A95="",L95=""),"",L95-TODAY())</f>
        <v/>
      </c>
      <c r="S95" s="32">
        <f>IF(A95="","",IF(OR(F95="Signé",F95="Refusé",F95="Abandonné"),"",IF(L95="","À planifier",IF(L95&lt;TODAY(),"En retard",IF(L95&lt;=TODAY()+'Paramètres'!$B$5,"À échéance","OK")))))</f>
        <v/>
      </c>
      <c r="T95" s="24" t="n"/>
    </row>
    <row r="96" ht="30" customHeight="1">
      <c r="A96" s="15" t="n"/>
      <c r="B96" s="15" t="n"/>
      <c r="C96" s="15" t="n"/>
      <c r="D96" s="15" t="n"/>
      <c r="E96" s="15" t="n"/>
      <c r="F96" s="15" t="n"/>
      <c r="G96" s="24" t="n"/>
      <c r="H96" s="15" t="n"/>
      <c r="I96" s="25" t="n"/>
      <c r="J96" s="25" t="n"/>
      <c r="K96" s="24" t="n"/>
      <c r="L96" s="25" t="n"/>
      <c r="M96" s="26" t="n"/>
      <c r="N96" s="26" t="n"/>
      <c r="O96" s="26" t="n"/>
      <c r="P96" s="27">
        <f>IF(A96="","",IFERROR(VLOOKUP(F96,'Paramètres'!$D$3:$E$10,2,FALSE),0))</f>
        <v/>
      </c>
      <c r="Q96" s="3">
        <f>IF(A96="","",IFERROR(M96*P96,0))</f>
        <v/>
      </c>
      <c r="R96" s="28">
        <f>IF(OR(A96="",L96=""),"",L96-TODAY())</f>
        <v/>
      </c>
      <c r="S96" s="29">
        <f>IF(A96="","",IF(OR(F96="Signé",F96="Refusé",F96="Abandonné"),"",IF(L96="","À planifier",IF(L96&lt;TODAY(),"En retard",IF(L96&lt;=TODAY()+'Paramètres'!$B$5,"À échéance","OK")))))</f>
        <v/>
      </c>
      <c r="T96" s="24" t="n"/>
    </row>
    <row r="97" ht="30" customHeight="1">
      <c r="A97" s="15" t="n"/>
      <c r="B97" s="15" t="n"/>
      <c r="C97" s="15" t="n"/>
      <c r="D97" s="15" t="n"/>
      <c r="E97" s="15" t="n"/>
      <c r="F97" s="15" t="n"/>
      <c r="G97" s="24" t="n"/>
      <c r="H97" s="15" t="n"/>
      <c r="I97" s="25" t="n"/>
      <c r="J97" s="25" t="n"/>
      <c r="K97" s="24" t="n"/>
      <c r="L97" s="25" t="n"/>
      <c r="M97" s="26" t="n"/>
      <c r="N97" s="26" t="n"/>
      <c r="O97" s="26" t="n"/>
      <c r="P97" s="30">
        <f>IF(A97="","",IFERROR(VLOOKUP(F97,'Paramètres'!$D$3:$E$10,2,FALSE),0))</f>
        <v/>
      </c>
      <c r="Q97" s="6">
        <f>IF(A97="","",IFERROR(M97*P97,0))</f>
        <v/>
      </c>
      <c r="R97" s="31">
        <f>IF(OR(A97="",L97=""),"",L97-TODAY())</f>
        <v/>
      </c>
      <c r="S97" s="32">
        <f>IF(A97="","",IF(OR(F97="Signé",F97="Refusé",F97="Abandonné"),"",IF(L97="","À planifier",IF(L97&lt;TODAY(),"En retard",IF(L97&lt;=TODAY()+'Paramètres'!$B$5,"À échéance","OK")))))</f>
        <v/>
      </c>
      <c r="T97" s="24" t="n"/>
    </row>
    <row r="98" ht="30" customHeight="1">
      <c r="A98" s="15" t="n"/>
      <c r="B98" s="15" t="n"/>
      <c r="C98" s="15" t="n"/>
      <c r="D98" s="15" t="n"/>
      <c r="E98" s="15" t="n"/>
      <c r="F98" s="15" t="n"/>
      <c r="G98" s="24" t="n"/>
      <c r="H98" s="15" t="n"/>
      <c r="I98" s="25" t="n"/>
      <c r="J98" s="25" t="n"/>
      <c r="K98" s="24" t="n"/>
      <c r="L98" s="25" t="n"/>
      <c r="M98" s="26" t="n"/>
      <c r="N98" s="26" t="n"/>
      <c r="O98" s="26" t="n"/>
      <c r="P98" s="27">
        <f>IF(A98="","",IFERROR(VLOOKUP(F98,'Paramètres'!$D$3:$E$10,2,FALSE),0))</f>
        <v/>
      </c>
      <c r="Q98" s="3">
        <f>IF(A98="","",IFERROR(M98*P98,0))</f>
        <v/>
      </c>
      <c r="R98" s="28">
        <f>IF(OR(A98="",L98=""),"",L98-TODAY())</f>
        <v/>
      </c>
      <c r="S98" s="29">
        <f>IF(A98="","",IF(OR(F98="Signé",F98="Refusé",F98="Abandonné"),"",IF(L98="","À planifier",IF(L98&lt;TODAY(),"En retard",IF(L98&lt;=TODAY()+'Paramètres'!$B$5,"À échéance","OK")))))</f>
        <v/>
      </c>
      <c r="T98" s="24" t="n"/>
    </row>
    <row r="99" ht="30" customHeight="1">
      <c r="A99" s="15" t="n"/>
      <c r="B99" s="15" t="n"/>
      <c r="C99" s="15" t="n"/>
      <c r="D99" s="15" t="n"/>
      <c r="E99" s="15" t="n"/>
      <c r="F99" s="15" t="n"/>
      <c r="G99" s="24" t="n"/>
      <c r="H99" s="15" t="n"/>
      <c r="I99" s="25" t="n"/>
      <c r="J99" s="25" t="n"/>
      <c r="K99" s="24" t="n"/>
      <c r="L99" s="25" t="n"/>
      <c r="M99" s="26" t="n"/>
      <c r="N99" s="26" t="n"/>
      <c r="O99" s="26" t="n"/>
      <c r="P99" s="30">
        <f>IF(A99="","",IFERROR(VLOOKUP(F99,'Paramètres'!$D$3:$E$10,2,FALSE),0))</f>
        <v/>
      </c>
      <c r="Q99" s="6">
        <f>IF(A99="","",IFERROR(M99*P99,0))</f>
        <v/>
      </c>
      <c r="R99" s="31">
        <f>IF(OR(A99="",L99=""),"",L99-TODAY())</f>
        <v/>
      </c>
      <c r="S99" s="32">
        <f>IF(A99="","",IF(OR(F99="Signé",F99="Refusé",F99="Abandonné"),"",IF(L99="","À planifier",IF(L99&lt;TODAY(),"En retard",IF(L99&lt;=TODAY()+'Paramètres'!$B$5,"À échéance","OK")))))</f>
        <v/>
      </c>
      <c r="T99" s="24" t="n"/>
    </row>
    <row r="100" ht="30" customHeight="1">
      <c r="A100" s="15" t="n"/>
      <c r="B100" s="15" t="n"/>
      <c r="C100" s="15" t="n"/>
      <c r="D100" s="15" t="n"/>
      <c r="E100" s="15" t="n"/>
      <c r="F100" s="15" t="n"/>
      <c r="G100" s="24" t="n"/>
      <c r="H100" s="15" t="n"/>
      <c r="I100" s="25" t="n"/>
      <c r="J100" s="25" t="n"/>
      <c r="K100" s="24" t="n"/>
      <c r="L100" s="25" t="n"/>
      <c r="M100" s="26" t="n"/>
      <c r="N100" s="26" t="n"/>
      <c r="O100" s="26" t="n"/>
      <c r="P100" s="27">
        <f>IF(A100="","",IFERROR(VLOOKUP(F100,'Paramètres'!$D$3:$E$10,2,FALSE),0))</f>
        <v/>
      </c>
      <c r="Q100" s="3">
        <f>IF(A100="","",IFERROR(M100*P100,0))</f>
        <v/>
      </c>
      <c r="R100" s="28">
        <f>IF(OR(A100="",L100=""),"",L100-TODAY())</f>
        <v/>
      </c>
      <c r="S100" s="29">
        <f>IF(A100="","",IF(OR(F100="Signé",F100="Refusé",F100="Abandonné"),"",IF(L100="","À planifier",IF(L100&lt;TODAY(),"En retard",IF(L100&lt;=TODAY()+'Paramètres'!$B$5,"À échéance","OK")))))</f>
        <v/>
      </c>
      <c r="T100" s="24" t="n"/>
    </row>
    <row r="101" ht="30" customHeight="1">
      <c r="A101" s="15" t="n"/>
      <c r="B101" s="15" t="n"/>
      <c r="C101" s="15" t="n"/>
      <c r="D101" s="15" t="n"/>
      <c r="E101" s="15" t="n"/>
      <c r="F101" s="15" t="n"/>
      <c r="G101" s="24" t="n"/>
      <c r="H101" s="15" t="n"/>
      <c r="I101" s="25" t="n"/>
      <c r="J101" s="25" t="n"/>
      <c r="K101" s="24" t="n"/>
      <c r="L101" s="25" t="n"/>
      <c r="M101" s="26" t="n"/>
      <c r="N101" s="26" t="n"/>
      <c r="O101" s="26" t="n"/>
      <c r="P101" s="30">
        <f>IF(A101="","",IFERROR(VLOOKUP(F101,'Paramètres'!$D$3:$E$10,2,FALSE),0))</f>
        <v/>
      </c>
      <c r="Q101" s="6">
        <f>IF(A101="","",IFERROR(M101*P101,0))</f>
        <v/>
      </c>
      <c r="R101" s="31">
        <f>IF(OR(A101="",L101=""),"",L101-TODAY())</f>
        <v/>
      </c>
      <c r="S101" s="32">
        <f>IF(A101="","",IF(OR(F101="Signé",F101="Refusé",F101="Abandonné"),"",IF(L101="","À planifier",IF(L101&lt;TODAY(),"En retard",IF(L101&lt;=TODAY()+'Paramètres'!$B$5,"À échéance","OK")))))</f>
        <v/>
      </c>
      <c r="T101" s="24" t="n"/>
    </row>
    <row r="102" ht="30" customHeight="1">
      <c r="A102" s="15" t="n"/>
      <c r="B102" s="15" t="n"/>
      <c r="C102" s="15" t="n"/>
      <c r="D102" s="15" t="n"/>
      <c r="E102" s="15" t="n"/>
      <c r="F102" s="15" t="n"/>
      <c r="G102" s="24" t="n"/>
      <c r="H102" s="15" t="n"/>
      <c r="I102" s="25" t="n"/>
      <c r="J102" s="25" t="n"/>
      <c r="K102" s="24" t="n"/>
      <c r="L102" s="25" t="n"/>
      <c r="M102" s="26" t="n"/>
      <c r="N102" s="26" t="n"/>
      <c r="O102" s="26" t="n"/>
      <c r="P102" s="27">
        <f>IF(A102="","",IFERROR(VLOOKUP(F102,'Paramètres'!$D$3:$E$10,2,FALSE),0))</f>
        <v/>
      </c>
      <c r="Q102" s="3">
        <f>IF(A102="","",IFERROR(M102*P102,0))</f>
        <v/>
      </c>
      <c r="R102" s="28">
        <f>IF(OR(A102="",L102=""),"",L102-TODAY())</f>
        <v/>
      </c>
      <c r="S102" s="29">
        <f>IF(A102="","",IF(OR(F102="Signé",F102="Refusé",F102="Abandonné"),"",IF(L102="","À planifier",IF(L102&lt;TODAY(),"En retard",IF(L102&lt;=TODAY()+'Paramètres'!$B$5,"À échéance","OK")))))</f>
        <v/>
      </c>
      <c r="T102" s="24" t="n"/>
    </row>
    <row r="103" ht="30" customHeight="1">
      <c r="A103" s="15" t="n"/>
      <c r="B103" s="15" t="n"/>
      <c r="C103" s="15" t="n"/>
      <c r="D103" s="15" t="n"/>
      <c r="E103" s="15" t="n"/>
      <c r="F103" s="15" t="n"/>
      <c r="G103" s="24" t="n"/>
      <c r="H103" s="15" t="n"/>
      <c r="I103" s="25" t="n"/>
      <c r="J103" s="25" t="n"/>
      <c r="K103" s="24" t="n"/>
      <c r="L103" s="25" t="n"/>
      <c r="M103" s="26" t="n"/>
      <c r="N103" s="26" t="n"/>
      <c r="O103" s="26" t="n"/>
      <c r="P103" s="30">
        <f>IF(A103="","",IFERROR(VLOOKUP(F103,'Paramètres'!$D$3:$E$10,2,FALSE),0))</f>
        <v/>
      </c>
      <c r="Q103" s="6">
        <f>IF(A103="","",IFERROR(M103*P103,0))</f>
        <v/>
      </c>
      <c r="R103" s="31">
        <f>IF(OR(A103="",L103=""),"",L103-TODAY())</f>
        <v/>
      </c>
      <c r="S103" s="32">
        <f>IF(A103="","",IF(OR(F103="Signé",F103="Refusé",F103="Abandonné"),"",IF(L103="","À planifier",IF(L103&lt;TODAY(),"En retard",IF(L103&lt;=TODAY()+'Paramètres'!$B$5,"À échéance","OK")))))</f>
        <v/>
      </c>
      <c r="T103" s="24" t="n"/>
    </row>
    <row r="104" ht="30" customHeight="1">
      <c r="A104" s="15" t="n"/>
      <c r="B104" s="15" t="n"/>
      <c r="C104" s="15" t="n"/>
      <c r="D104" s="15" t="n"/>
      <c r="E104" s="15" t="n"/>
      <c r="F104" s="15" t="n"/>
      <c r="G104" s="24" t="n"/>
      <c r="H104" s="15" t="n"/>
      <c r="I104" s="25" t="n"/>
      <c r="J104" s="25" t="n"/>
      <c r="K104" s="24" t="n"/>
      <c r="L104" s="25" t="n"/>
      <c r="M104" s="26" t="n"/>
      <c r="N104" s="26" t="n"/>
      <c r="O104" s="26" t="n"/>
      <c r="P104" s="27">
        <f>IF(A104="","",IFERROR(VLOOKUP(F104,'Paramètres'!$D$3:$E$10,2,FALSE),0))</f>
        <v/>
      </c>
      <c r="Q104" s="3">
        <f>IF(A104="","",IFERROR(M104*P104,0))</f>
        <v/>
      </c>
      <c r="R104" s="28">
        <f>IF(OR(A104="",L104=""),"",L104-TODAY())</f>
        <v/>
      </c>
      <c r="S104" s="29">
        <f>IF(A104="","",IF(OR(F104="Signé",F104="Refusé",F104="Abandonné"),"",IF(L104="","À planifier",IF(L104&lt;TODAY(),"En retard",IF(L104&lt;=TODAY()+'Paramètres'!$B$5,"À échéance","OK")))))</f>
        <v/>
      </c>
      <c r="T104" s="24" t="n"/>
    </row>
    <row r="105" ht="30" customHeight="1">
      <c r="A105" s="15" t="n"/>
      <c r="B105" s="15" t="n"/>
      <c r="C105" s="15" t="n"/>
      <c r="D105" s="15" t="n"/>
      <c r="E105" s="15" t="n"/>
      <c r="F105" s="15" t="n"/>
      <c r="G105" s="24" t="n"/>
      <c r="H105" s="15" t="n"/>
      <c r="I105" s="25" t="n"/>
      <c r="J105" s="25" t="n"/>
      <c r="K105" s="24" t="n"/>
      <c r="L105" s="25" t="n"/>
      <c r="M105" s="26" t="n"/>
      <c r="N105" s="26" t="n"/>
      <c r="O105" s="26" t="n"/>
      <c r="P105" s="30">
        <f>IF(A105="","",IFERROR(VLOOKUP(F105,'Paramètres'!$D$3:$E$10,2,FALSE),0))</f>
        <v/>
      </c>
      <c r="Q105" s="6">
        <f>IF(A105="","",IFERROR(M105*P105,0))</f>
        <v/>
      </c>
      <c r="R105" s="31">
        <f>IF(OR(A105="",L105=""),"",L105-TODAY())</f>
        <v/>
      </c>
      <c r="S105" s="32">
        <f>IF(A105="","",IF(OR(F105="Signé",F105="Refusé",F105="Abandonné"),"",IF(L105="","À planifier",IF(L105&lt;TODAY(),"En retard",IF(L105&lt;=TODAY()+'Paramètres'!$B$5,"À échéance","OK")))))</f>
        <v/>
      </c>
      <c r="T105" s="24" t="n"/>
    </row>
    <row r="106" ht="30" customHeight="1">
      <c r="A106" s="15" t="n"/>
      <c r="B106" s="15" t="n"/>
      <c r="C106" s="15" t="n"/>
      <c r="D106" s="15" t="n"/>
      <c r="E106" s="15" t="n"/>
      <c r="F106" s="15" t="n"/>
      <c r="G106" s="24" t="n"/>
      <c r="H106" s="15" t="n"/>
      <c r="I106" s="25" t="n"/>
      <c r="J106" s="25" t="n"/>
      <c r="K106" s="24" t="n"/>
      <c r="L106" s="25" t="n"/>
      <c r="M106" s="26" t="n"/>
      <c r="N106" s="26" t="n"/>
      <c r="O106" s="26" t="n"/>
      <c r="P106" s="27">
        <f>IF(A106="","",IFERROR(VLOOKUP(F106,'Paramètres'!$D$3:$E$10,2,FALSE),0))</f>
        <v/>
      </c>
      <c r="Q106" s="3">
        <f>IF(A106="","",IFERROR(M106*P106,0))</f>
        <v/>
      </c>
      <c r="R106" s="28">
        <f>IF(OR(A106="",L106=""),"",L106-TODAY())</f>
        <v/>
      </c>
      <c r="S106" s="29">
        <f>IF(A106="","",IF(OR(F106="Signé",F106="Refusé",F106="Abandonné"),"",IF(L106="","À planifier",IF(L106&lt;TODAY(),"En retard",IF(L106&lt;=TODAY()+'Paramètres'!$B$5,"À échéance","OK")))))</f>
        <v/>
      </c>
      <c r="T106" s="24" t="n"/>
    </row>
    <row r="107" ht="30" customHeight="1">
      <c r="A107" s="15" t="n"/>
      <c r="B107" s="15" t="n"/>
      <c r="C107" s="15" t="n"/>
      <c r="D107" s="15" t="n"/>
      <c r="E107" s="15" t="n"/>
      <c r="F107" s="15" t="n"/>
      <c r="G107" s="24" t="n"/>
      <c r="H107" s="15" t="n"/>
      <c r="I107" s="25" t="n"/>
      <c r="J107" s="25" t="n"/>
      <c r="K107" s="24" t="n"/>
      <c r="L107" s="25" t="n"/>
      <c r="M107" s="26" t="n"/>
      <c r="N107" s="26" t="n"/>
      <c r="O107" s="26" t="n"/>
      <c r="P107" s="30">
        <f>IF(A107="","",IFERROR(VLOOKUP(F107,'Paramètres'!$D$3:$E$10,2,FALSE),0))</f>
        <v/>
      </c>
      <c r="Q107" s="6">
        <f>IF(A107="","",IFERROR(M107*P107,0))</f>
        <v/>
      </c>
      <c r="R107" s="31">
        <f>IF(OR(A107="",L107=""),"",L107-TODAY())</f>
        <v/>
      </c>
      <c r="S107" s="32">
        <f>IF(A107="","",IF(OR(F107="Signé",F107="Refusé",F107="Abandonné"),"",IF(L107="","À planifier",IF(L107&lt;TODAY(),"En retard",IF(L107&lt;=TODAY()+'Paramètres'!$B$5,"À échéance","OK")))))</f>
        <v/>
      </c>
      <c r="T107" s="24" t="n"/>
    </row>
    <row r="108" ht="30" customHeight="1">
      <c r="A108" s="15" t="n"/>
      <c r="B108" s="15" t="n"/>
      <c r="C108" s="15" t="n"/>
      <c r="D108" s="15" t="n"/>
      <c r="E108" s="15" t="n"/>
      <c r="F108" s="15" t="n"/>
      <c r="G108" s="24" t="n"/>
      <c r="H108" s="15" t="n"/>
      <c r="I108" s="25" t="n"/>
      <c r="J108" s="25" t="n"/>
      <c r="K108" s="24" t="n"/>
      <c r="L108" s="25" t="n"/>
      <c r="M108" s="26" t="n"/>
      <c r="N108" s="26" t="n"/>
      <c r="O108" s="26" t="n"/>
      <c r="P108" s="27">
        <f>IF(A108="","",IFERROR(VLOOKUP(F108,'Paramètres'!$D$3:$E$10,2,FALSE),0))</f>
        <v/>
      </c>
      <c r="Q108" s="3">
        <f>IF(A108="","",IFERROR(M108*P108,0))</f>
        <v/>
      </c>
      <c r="R108" s="28">
        <f>IF(OR(A108="",L108=""),"",L108-TODAY())</f>
        <v/>
      </c>
      <c r="S108" s="29">
        <f>IF(A108="","",IF(OR(F108="Signé",F108="Refusé",F108="Abandonné"),"",IF(L108="","À planifier",IF(L108&lt;TODAY(),"En retard",IF(L108&lt;=TODAY()+'Paramètres'!$B$5,"À échéance","OK")))))</f>
        <v/>
      </c>
      <c r="T108" s="24" t="n"/>
    </row>
    <row r="109" ht="30" customHeight="1">
      <c r="A109" s="15" t="n"/>
      <c r="B109" s="15" t="n"/>
      <c r="C109" s="15" t="n"/>
      <c r="D109" s="15" t="n"/>
      <c r="E109" s="15" t="n"/>
      <c r="F109" s="15" t="n"/>
      <c r="G109" s="24" t="n"/>
      <c r="H109" s="15" t="n"/>
      <c r="I109" s="25" t="n"/>
      <c r="J109" s="25" t="n"/>
      <c r="K109" s="24" t="n"/>
      <c r="L109" s="25" t="n"/>
      <c r="M109" s="26" t="n"/>
      <c r="N109" s="26" t="n"/>
      <c r="O109" s="26" t="n"/>
      <c r="P109" s="30">
        <f>IF(A109="","",IFERROR(VLOOKUP(F109,'Paramètres'!$D$3:$E$10,2,FALSE),0))</f>
        <v/>
      </c>
      <c r="Q109" s="6">
        <f>IF(A109="","",IFERROR(M109*P109,0))</f>
        <v/>
      </c>
      <c r="R109" s="31">
        <f>IF(OR(A109="",L109=""),"",L109-TODAY())</f>
        <v/>
      </c>
      <c r="S109" s="32">
        <f>IF(A109="","",IF(OR(F109="Signé",F109="Refusé",F109="Abandonné"),"",IF(L109="","À planifier",IF(L109&lt;TODAY(),"En retard",IF(L109&lt;=TODAY()+'Paramètres'!$B$5,"À échéance","OK")))))</f>
        <v/>
      </c>
      <c r="T109" s="24" t="n"/>
    </row>
    <row r="110" ht="30" customHeight="1">
      <c r="A110" s="15" t="n"/>
      <c r="B110" s="15" t="n"/>
      <c r="C110" s="15" t="n"/>
      <c r="D110" s="15" t="n"/>
      <c r="E110" s="15" t="n"/>
      <c r="F110" s="15" t="n"/>
      <c r="G110" s="24" t="n"/>
      <c r="H110" s="15" t="n"/>
      <c r="I110" s="25" t="n"/>
      <c r="J110" s="25" t="n"/>
      <c r="K110" s="24" t="n"/>
      <c r="L110" s="25" t="n"/>
      <c r="M110" s="26" t="n"/>
      <c r="N110" s="26" t="n"/>
      <c r="O110" s="26" t="n"/>
      <c r="P110" s="27">
        <f>IF(A110="","",IFERROR(VLOOKUP(F110,'Paramètres'!$D$3:$E$10,2,FALSE),0))</f>
        <v/>
      </c>
      <c r="Q110" s="3">
        <f>IF(A110="","",IFERROR(M110*P110,0))</f>
        <v/>
      </c>
      <c r="R110" s="28">
        <f>IF(OR(A110="",L110=""),"",L110-TODAY())</f>
        <v/>
      </c>
      <c r="S110" s="29">
        <f>IF(A110="","",IF(OR(F110="Signé",F110="Refusé",F110="Abandonné"),"",IF(L110="","À planifier",IF(L110&lt;TODAY(),"En retard",IF(L110&lt;=TODAY()+'Paramètres'!$B$5,"À échéance","OK")))))</f>
        <v/>
      </c>
      <c r="T110" s="24" t="n"/>
    </row>
    <row r="111" ht="30" customHeight="1">
      <c r="A111" s="15" t="n"/>
      <c r="B111" s="15" t="n"/>
      <c r="C111" s="15" t="n"/>
      <c r="D111" s="15" t="n"/>
      <c r="E111" s="15" t="n"/>
      <c r="F111" s="15" t="n"/>
      <c r="G111" s="24" t="n"/>
      <c r="H111" s="15" t="n"/>
      <c r="I111" s="25" t="n"/>
      <c r="J111" s="25" t="n"/>
      <c r="K111" s="24" t="n"/>
      <c r="L111" s="25" t="n"/>
      <c r="M111" s="26" t="n"/>
      <c r="N111" s="26" t="n"/>
      <c r="O111" s="26" t="n"/>
      <c r="P111" s="30">
        <f>IF(A111="","",IFERROR(VLOOKUP(F111,'Paramètres'!$D$3:$E$10,2,FALSE),0))</f>
        <v/>
      </c>
      <c r="Q111" s="6">
        <f>IF(A111="","",IFERROR(M111*P111,0))</f>
        <v/>
      </c>
      <c r="R111" s="31">
        <f>IF(OR(A111="",L111=""),"",L111-TODAY())</f>
        <v/>
      </c>
      <c r="S111" s="32">
        <f>IF(A111="","",IF(OR(F111="Signé",F111="Refusé",F111="Abandonné"),"",IF(L111="","À planifier",IF(L111&lt;TODAY(),"En retard",IF(L111&lt;=TODAY()+'Paramètres'!$B$5,"À échéance","OK")))))</f>
        <v/>
      </c>
      <c r="T111" s="24" t="n"/>
    </row>
  </sheetData>
  <autoFilter ref="A1:T111"/>
  <conditionalFormatting sqref="S2:S111">
    <cfRule type="expression" priority="1" dxfId="0">
      <formula>$S2="En retard"</formula>
    </cfRule>
    <cfRule type="expression" priority="2" dxfId="1">
      <formula>$S2="À échéance"</formula>
    </cfRule>
  </conditionalFormatting>
  <conditionalFormatting sqref="F2:F111">
    <cfRule type="expression" priority="3" dxfId="2">
      <formula>$F2="Signé"</formula>
    </cfRule>
  </conditionalFormatting>
  <conditionalFormatting sqref="O2:O111">
    <cfRule type="expression" priority="4" dxfId="0">
      <formula>AND($A2&lt;&gt;"",$O2&lt;&gt;"",$N2&lt;&gt;"",$O2&gt;$N2)</formula>
    </cfRule>
  </conditionalFormatting>
  <dataValidations count="8">
    <dataValidation sqref="A2:A111" showDropDown="0" showInputMessage="1" showErrorMessage="1" allowBlank="0" errorTitle="ID sponsor unique" error="Cet identifiant est déjà utilisé dans la colonne." promptTitle="ID sponsor unique" prompt="Saisissez un identifiant unique, par exemple SP-011." type="custom" errorStyle="stop">
      <formula1>OR(A2="",COUNTIF($A$2:$A$111,A2)=1)</formula1>
    </dataValidation>
    <dataValidation sqref="D2:D111" showDropDown="0" showInputMessage="1" showErrorMessage="1" allowBlank="0" errorTitle="Offre" error="Choisissez une offre proposée dans la liste." promptTitle="Offre" prompt="Choisissez une offre dans la liste modifiable." type="list" errorStyle="stop">
      <formula1>INDIRECT("'Paramètres'!$G$3:$G$6")</formula1>
    </dataValidation>
    <dataValidation sqref="E2:E111" showDropDown="0" showInputMessage="1" showErrorMessage="1" allowBlank="0" errorTitle="Type d’apport" error="Choisissez Financier, En nature ou Mixte." promptTitle="Type d’apport" prompt="Choisissez un type d’apport." type="list" errorStyle="stop">
      <formula1>INDIRECT("'Paramètres'!$H$3:$H$5")</formula1>
    </dataValidation>
    <dataValidation sqref="F2:F111" showDropDown="0" showInputMessage="1" showErrorMessage="1" allowBlank="0" errorTitle="Statut" error="Le statut doit appartenir à la liste des paramètres." promptTitle="Statut" prompt="Choisissez un statut dans la liste modifiable." type="list" errorStyle="stop">
      <formula1>INDIRECT("'Paramètres'!$D$3:$D$10")</formula1>
    </dataValidation>
    <dataValidation sqref="H2:H111" showDropDown="0" showInputMessage="1" showErrorMessage="1" allowBlank="0" errorTitle="Référent interne" error="Le référent doit appartenir à la liste des paramètres." promptTitle="Référent interne" prompt="Choisissez une équipe ou un pôle fictif." type="list" errorStyle="stop">
      <formula1>INDIRECT("'Paramètres'!$I$3:$I$6")</formula1>
    </dataValidation>
    <dataValidation sqref="I2:J111 L2:L111" showDropDown="0" showInputMessage="1" showErrorMessage="1" allowBlank="0" errorTitle="Date valide" error="La valeur doit être une date valide." promptTitle="Date valide" prompt="Saisissez une date au format jj/mm/aaaa." type="date" errorStyle="stop" operator="between">
      <formula1>DATE(2020,1,1)</formula1>
      <formula2>DATE(2100,12,31)</formula2>
    </dataValidation>
    <dataValidation sqref="M2:N111" showDropDown="0" showInputMessage="1" showErrorMessage="1" allowBlank="0" errorTitle="Montant positif" error="Le montant doit être un nombre supérieur ou égal à zéro." promptTitle="Montant positif" prompt="Saisissez un montant supérieur ou égal à zéro." type="decimal" errorStyle="stop" operator="greaterThanOrEqual">
      <formula1>0</formula1>
    </dataValidation>
    <dataValidation sqref="O2:O111" showDropDown="0" showInputMessage="1" showErrorMessage="1" allowBlank="0" errorTitle="Montant reçu" error="Le montant reçu ne peut être négatif ni dépasser le montant contractualisé." promptTitle="Montant reçu" prompt="Le montant reçu doit rester compris entre zéro et le montant contractualisé." type="custom" errorStyle="stop">
      <formula1>OR(O2="",AND(ISNUMBER(O2),O2&gt;=0,O2&lt;=N2))</formula1>
    </dataValidation>
  </dataValidations>
  <pageMargins left="0.3" right="0.3" top="0.5" bottom="0.5" header="0.2" footer="0.2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FF397A62"/>
    <outlinePr summaryBelow="1" summaryRight="1"/>
    <pageSetUpPr fitToPage="1"/>
  </sheetPr>
  <dimension ref="A1:J201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7" customWidth="1" min="3" max="3"/>
    <col width="52" customWidth="1" min="4" max="4"/>
    <col width="24" customWidth="1" min="5" max="5"/>
    <col width="15" customWidth="1" min="6" max="6"/>
    <col width="16" customWidth="1" min="7" max="7"/>
    <col width="19" customWidth="1" min="8" max="8"/>
    <col width="20" customWidth="1" min="9" max="9"/>
    <col width="22" customWidth="1" min="10" max="10"/>
  </cols>
  <sheetData>
    <row r="1" ht="42" customHeight="1">
      <c r="A1" s="23" t="inlineStr">
        <is>
          <t>ID contrepartie</t>
        </is>
      </c>
      <c r="B1" s="23" t="inlineStr">
        <is>
          <t>ID sponsor</t>
        </is>
      </c>
      <c r="C1" s="23" t="inlineStr">
        <is>
          <t>Catégorie</t>
        </is>
      </c>
      <c r="D1" s="23" t="inlineStr">
        <is>
          <t>Description</t>
        </is>
      </c>
      <c r="E1" s="23" t="inlineStr">
        <is>
          <t>Responsable interne</t>
        </is>
      </c>
      <c r="F1" s="23" t="inlineStr">
        <is>
          <t>Échéance</t>
        </is>
      </c>
      <c r="G1" s="23" t="inlineStr">
        <is>
          <t>Statut</t>
        </is>
      </c>
      <c r="H1" s="23" t="inlineStr">
        <is>
          <t>Date de réalisation</t>
        </is>
      </c>
      <c r="I1" s="23" t="inlineStr">
        <is>
          <t>Référence interne</t>
        </is>
      </c>
      <c r="J1" s="23" t="inlineStr">
        <is>
          <t>Alerte</t>
        </is>
      </c>
    </row>
    <row r="2" ht="32" customHeight="1">
      <c r="A2" s="15" t="inlineStr">
        <is>
          <t>CP-001</t>
        </is>
      </c>
      <c r="B2" s="15" t="inlineStr">
        <is>
          <t>SP-001</t>
        </is>
      </c>
      <c r="C2" s="15" t="inlineStr">
        <is>
          <t>Visibilité</t>
        </is>
      </c>
      <c r="D2" s="24" t="inlineStr">
        <is>
          <t>Préparer une mention visuelle fictive sur un support interne.</t>
        </is>
      </c>
      <c r="E2" s="15" t="inlineStr">
        <is>
          <t>Équipe communication</t>
        </is>
      </c>
      <c r="F2" s="25" t="n">
        <v>46277</v>
      </c>
      <c r="G2" s="33" t="inlineStr">
        <is>
          <t>En cours</t>
        </is>
      </c>
      <c r="H2" s="25" t="n"/>
      <c r="I2" s="15" t="inlineStr">
        <is>
          <t>REF-FICT-001</t>
        </is>
      </c>
      <c r="J2" s="29">
        <f>IF(A2="","",IF(B2="","Sponsor manquant",IF(COUNTIF('Suivi sponsors'!$A$2:$A$111,B2)=0,"ID sponsor inconnu",IF(G2="Réalisée","",IF(F2="","À planifier",IF(F2&lt;TODAY(),"En retard",IF(F2&lt;=TODAY()+'Paramètres'!$B$5,"À échéance","OK")))))))</f>
        <v/>
      </c>
    </row>
    <row r="3" ht="32" customHeight="1">
      <c r="A3" s="15" t="inlineStr">
        <is>
          <t>CP-002</t>
        </is>
      </c>
      <c r="B3" s="15" t="inlineStr">
        <is>
          <t>SP-002</t>
        </is>
      </c>
      <c r="C3" s="15" t="inlineStr">
        <is>
          <t>Contenus</t>
        </is>
      </c>
      <c r="D3" s="24" t="inlineStr">
        <is>
          <t>Recueillir les éléments fictifs destinés au programme.</t>
        </is>
      </c>
      <c r="E3" s="15" t="inlineStr">
        <is>
          <t>Équipe programme</t>
        </is>
      </c>
      <c r="F3" s="25" t="n">
        <v>46283</v>
      </c>
      <c r="G3" s="33" t="inlineStr">
        <is>
          <t>À lancer</t>
        </is>
      </c>
      <c r="H3" s="25" t="n"/>
      <c r="I3" s="15" t="inlineStr">
        <is>
          <t>REF-FICT-002</t>
        </is>
      </c>
      <c r="J3" s="32">
        <f>IF(A3="","",IF(B3="","Sponsor manquant",IF(COUNTIF('Suivi sponsors'!$A$2:$A$111,B3)=0,"ID sponsor inconnu",IF(G3="Réalisée","",IF(F3="","À planifier",IF(F3&lt;TODAY(),"En retard",IF(F3&lt;=TODAY()+'Paramètres'!$B$5,"À échéance","OK")))))))</f>
        <v/>
      </c>
    </row>
    <row r="4" ht="32" customHeight="1">
      <c r="A4" s="15" t="inlineStr">
        <is>
          <t>CP-003</t>
        </is>
      </c>
      <c r="B4" s="15" t="inlineStr">
        <is>
          <t>SP-003</t>
        </is>
      </c>
      <c r="C4" s="15" t="inlineStr">
        <is>
          <t>Intervention</t>
        </is>
      </c>
      <c r="D4" s="24" t="inlineStr">
        <is>
          <t>Cadrer une intervention professionnelle entièrement fictive.</t>
        </is>
      </c>
      <c r="E4" s="15" t="inlineStr">
        <is>
          <t>Équipe programme</t>
        </is>
      </c>
      <c r="F4" s="25" t="n">
        <v>46290</v>
      </c>
      <c r="G4" s="33" t="inlineStr">
        <is>
          <t>En cours</t>
        </is>
      </c>
      <c r="H4" s="25" t="n"/>
      <c r="I4" s="15" t="inlineStr">
        <is>
          <t>REF-FICT-003</t>
        </is>
      </c>
      <c r="J4" s="29">
        <f>IF(A4="","",IF(B4="","Sponsor manquant",IF(COUNTIF('Suivi sponsors'!$A$2:$A$111,B4)=0,"ID sponsor inconnu",IF(G4="Réalisée","",IF(F4="","À planifier",IF(F4&lt;TODAY(),"En retard",IF(F4&lt;=TODAY()+'Paramètres'!$B$5,"À échéance","OK")))))))</f>
        <v/>
      </c>
    </row>
    <row r="5" ht="32" customHeight="1">
      <c r="A5" s="15" t="inlineStr">
        <is>
          <t>CP-004</t>
        </is>
      </c>
      <c r="B5" s="15" t="inlineStr">
        <is>
          <t>SP-004</t>
        </is>
      </c>
      <c r="C5" s="15" t="inlineStr">
        <is>
          <t>Accueil</t>
        </is>
      </c>
      <c r="D5" s="24" t="inlineStr">
        <is>
          <t>Prévoir un accueil partenaire fictif le jour de l’événement.</t>
        </is>
      </c>
      <c r="E5" s="15" t="inlineStr">
        <is>
          <t>Équipe logistique</t>
        </is>
      </c>
      <c r="F5" s="25" t="n">
        <v>46297</v>
      </c>
      <c r="G5" s="33" t="inlineStr">
        <is>
          <t>À lancer</t>
        </is>
      </c>
      <c r="H5" s="25" t="n"/>
      <c r="I5" s="15" t="inlineStr">
        <is>
          <t>REF-FICT-004</t>
        </is>
      </c>
      <c r="J5" s="32">
        <f>IF(A5="","",IF(B5="","Sponsor manquant",IF(COUNTIF('Suivi sponsors'!$A$2:$A$111,B5)=0,"ID sponsor inconnu",IF(G5="Réalisée","",IF(F5="","À planifier",IF(F5&lt;TODAY(),"En retard",IF(F5&lt;=TODAY()+'Paramètres'!$B$5,"À échéance","OK")))))))</f>
        <v/>
      </c>
    </row>
    <row r="6" ht="32" customHeight="1">
      <c r="A6" s="15" t="inlineStr">
        <is>
          <t>CP-005</t>
        </is>
      </c>
      <c r="B6" s="15" t="inlineStr">
        <is>
          <t>SP-005</t>
        </is>
      </c>
      <c r="C6" s="15" t="inlineStr">
        <is>
          <t>Hospitalité</t>
        </is>
      </c>
      <c r="D6" s="24" t="inlineStr">
        <is>
          <t>Définir un espace d’hospitalité fictif.</t>
        </is>
      </c>
      <c r="E6" s="15" t="inlineStr">
        <is>
          <t>Équipe logistique</t>
        </is>
      </c>
      <c r="F6" s="25" t="n">
        <v>46305</v>
      </c>
      <c r="G6" s="33" t="inlineStr">
        <is>
          <t>Bloquée</t>
        </is>
      </c>
      <c r="H6" s="25" t="n"/>
      <c r="I6" s="15" t="inlineStr">
        <is>
          <t>REF-FICT-005</t>
        </is>
      </c>
      <c r="J6" s="29">
        <f>IF(A6="","",IF(B6="","Sponsor manquant",IF(COUNTIF('Suivi sponsors'!$A$2:$A$111,B6)=0,"ID sponsor inconnu",IF(G6="Réalisée","",IF(F6="","À planifier",IF(F6&lt;TODAY(),"En retard",IF(F6&lt;=TODAY()+'Paramètres'!$B$5,"À échéance","OK")))))))</f>
        <v/>
      </c>
    </row>
    <row r="7" ht="32" customHeight="1">
      <c r="A7" s="15" t="inlineStr">
        <is>
          <t>CP-006</t>
        </is>
      </c>
      <c r="B7" s="15" t="inlineStr">
        <is>
          <t>SP-006</t>
        </is>
      </c>
      <c r="C7" s="15" t="inlineStr">
        <is>
          <t>Visibilité</t>
        </is>
      </c>
      <c r="D7" s="24" t="inlineStr">
        <is>
          <t>Valider un visuel fictif pour le support de présentation.</t>
        </is>
      </c>
      <c r="E7" s="15" t="inlineStr">
        <is>
          <t>Équipe communication</t>
        </is>
      </c>
      <c r="F7" s="25" t="n">
        <v>46266</v>
      </c>
      <c r="G7" s="33" t="inlineStr">
        <is>
          <t>Réalisée</t>
        </is>
      </c>
      <c r="H7" s="25" t="n">
        <v>46265</v>
      </c>
      <c r="I7" s="15" t="inlineStr">
        <is>
          <t>REF-FICT-006</t>
        </is>
      </c>
      <c r="J7" s="32">
        <f>IF(A7="","",IF(B7="","Sponsor manquant",IF(COUNTIF('Suivi sponsors'!$A$2:$A$111,B7)=0,"ID sponsor inconnu",IF(G7="Réalisée","",IF(F7="","À planifier",IF(F7&lt;TODAY(),"En retard",IF(F7&lt;=TODAY()+'Paramètres'!$B$5,"À échéance","OK")))))))</f>
        <v/>
      </c>
    </row>
    <row r="8" ht="32" customHeight="1">
      <c r="A8" s="15" t="inlineStr">
        <is>
          <t>CP-007</t>
        </is>
      </c>
      <c r="B8" s="15" t="inlineStr">
        <is>
          <t>SP-006</t>
        </is>
      </c>
      <c r="C8" s="15" t="inlineStr">
        <is>
          <t>Contenus</t>
        </is>
      </c>
      <c r="D8" s="24" t="inlineStr">
        <is>
          <t>Transmettre un descriptif fictif au pôle programme.</t>
        </is>
      </c>
      <c r="E8" s="15" t="inlineStr">
        <is>
          <t>Pôle partenariats</t>
        </is>
      </c>
      <c r="F8" s="25" t="n">
        <v>46269</v>
      </c>
      <c r="G8" s="33" t="inlineStr">
        <is>
          <t>Réalisée</t>
        </is>
      </c>
      <c r="H8" s="25" t="n">
        <v>46268</v>
      </c>
      <c r="I8" s="15" t="inlineStr">
        <is>
          <t>REF-FICT-007</t>
        </is>
      </c>
      <c r="J8" s="29">
        <f>IF(A8="","",IF(B8="","Sponsor manquant",IF(COUNTIF('Suivi sponsors'!$A$2:$A$111,B8)=0,"ID sponsor inconnu",IF(G8="Réalisée","",IF(F8="","À planifier",IF(F8&lt;TODAY(),"En retard",IF(F8&lt;=TODAY()+'Paramètres'!$B$5,"À échéance","OK")))))))</f>
        <v/>
      </c>
    </row>
    <row r="9" ht="32" customHeight="1">
      <c r="A9" s="15" t="inlineStr">
        <is>
          <t>CP-008</t>
        </is>
      </c>
      <c r="B9" s="15" t="inlineStr">
        <is>
          <t>SP-009</t>
        </is>
      </c>
      <c r="C9" s="15" t="inlineStr">
        <is>
          <t>Accueil</t>
        </is>
      </c>
      <c r="D9" s="24" t="inlineStr">
        <is>
          <t>Préparer un parcours d’accueil fictif.</t>
        </is>
      </c>
      <c r="E9" s="15" t="inlineStr">
        <is>
          <t>Équipe logistique</t>
        </is>
      </c>
      <c r="F9" s="25" t="n">
        <v>46315</v>
      </c>
      <c r="G9" s="33" t="inlineStr">
        <is>
          <t>À lancer</t>
        </is>
      </c>
      <c r="H9" s="25" t="n"/>
      <c r="I9" s="15" t="inlineStr">
        <is>
          <t>REF-FICT-008</t>
        </is>
      </c>
      <c r="J9" s="32">
        <f>IF(A9="","",IF(B9="","Sponsor manquant",IF(COUNTIF('Suivi sponsors'!$A$2:$A$111,B9)=0,"ID sponsor inconnu",IF(G9="Réalisée","",IF(F9="","À planifier",IF(F9&lt;TODAY(),"En retard",IF(F9&lt;=TODAY()+'Paramètres'!$B$5,"À échéance","OK")))))))</f>
        <v/>
      </c>
    </row>
    <row r="10" ht="32" customHeight="1">
      <c r="A10" s="15" t="inlineStr">
        <is>
          <t>CP-009</t>
        </is>
      </c>
      <c r="B10" s="15" t="inlineStr">
        <is>
          <t>SP-010</t>
        </is>
      </c>
      <c r="C10" s="15" t="inlineStr">
        <is>
          <t>Intervention</t>
        </is>
      </c>
      <c r="D10" s="24" t="inlineStr">
        <is>
          <t>Confirmer le format d’une prise de parole fictive.</t>
        </is>
      </c>
      <c r="E10" s="15" t="inlineStr">
        <is>
          <t>Équipe programme</t>
        </is>
      </c>
      <c r="F10" s="25" t="n">
        <v>46325</v>
      </c>
      <c r="G10" s="33" t="inlineStr">
        <is>
          <t>En cours</t>
        </is>
      </c>
      <c r="H10" s="25" t="n"/>
      <c r="I10" s="15" t="inlineStr">
        <is>
          <t>REF-FICT-009</t>
        </is>
      </c>
      <c r="J10" s="29">
        <f>IF(A10="","",IF(B10="","Sponsor manquant",IF(COUNTIF('Suivi sponsors'!$A$2:$A$111,B10)=0,"ID sponsor inconnu",IF(G10="Réalisée","",IF(F10="","À planifier",IF(F10&lt;TODAY(),"En retard",IF(F10&lt;=TODAY()+'Paramètres'!$B$5,"À échéance","OK")))))))</f>
        <v/>
      </c>
    </row>
    <row r="11" ht="32" customHeight="1">
      <c r="A11" s="15" t="inlineStr">
        <is>
          <t>CP-010</t>
        </is>
      </c>
      <c r="B11" s="15" t="inlineStr">
        <is>
          <t>SP-999</t>
        </is>
      </c>
      <c r="C11" s="15" t="inlineStr">
        <is>
          <t>Visibilité</t>
        </is>
      </c>
      <c r="D11" s="24" t="inlineStr">
        <is>
          <t>Exemple de contrôle avec une référence sponsor volontairement inconnue.</t>
        </is>
      </c>
      <c r="E11" s="15" t="inlineStr">
        <is>
          <t>Équipe communication</t>
        </is>
      </c>
      <c r="F11" s="25" t="n">
        <v>46325</v>
      </c>
      <c r="G11" s="33" t="inlineStr">
        <is>
          <t>À lancer</t>
        </is>
      </c>
      <c r="H11" s="25" t="n"/>
      <c r="I11" s="15" t="inlineStr">
        <is>
          <t>REF-FICT-010</t>
        </is>
      </c>
      <c r="J11" s="32">
        <f>IF(A11="","",IF(B11="","Sponsor manquant",IF(COUNTIF('Suivi sponsors'!$A$2:$A$111,B11)=0,"ID sponsor inconnu",IF(G11="Réalisée","",IF(F11="","À planifier",IF(F11&lt;TODAY(),"En retard",IF(F11&lt;=TODAY()+'Paramètres'!$B$5,"À échéance","OK")))))))</f>
        <v/>
      </c>
    </row>
    <row r="12" ht="32" customHeight="1">
      <c r="A12" s="15" t="n"/>
      <c r="B12" s="15" t="n"/>
      <c r="C12" s="15" t="n"/>
      <c r="D12" s="24" t="n"/>
      <c r="E12" s="15" t="n"/>
      <c r="F12" s="25" t="n"/>
      <c r="G12" s="33" t="n"/>
      <c r="H12" s="25" t="n"/>
      <c r="I12" s="15" t="n"/>
      <c r="J12" s="29">
        <f>IF(A12="","",IF(B12="","Sponsor manquant",IF(COUNTIF('Suivi sponsors'!$A$2:$A$111,B12)=0,"ID sponsor inconnu",IF(G12="Réalisée","",IF(F12="","À planifier",IF(F12&lt;TODAY(),"En retard",IF(F12&lt;=TODAY()+'Paramètres'!$B$5,"À échéance","OK")))))))</f>
        <v/>
      </c>
    </row>
    <row r="13" ht="32" customHeight="1">
      <c r="A13" s="15" t="n"/>
      <c r="B13" s="15" t="n"/>
      <c r="C13" s="15" t="n"/>
      <c r="D13" s="24" t="n"/>
      <c r="E13" s="15" t="n"/>
      <c r="F13" s="25" t="n"/>
      <c r="G13" s="33" t="n"/>
      <c r="H13" s="25" t="n"/>
      <c r="I13" s="15" t="n"/>
      <c r="J13" s="32">
        <f>IF(A13="","",IF(B13="","Sponsor manquant",IF(COUNTIF('Suivi sponsors'!$A$2:$A$111,B13)=0,"ID sponsor inconnu",IF(G13="Réalisée","",IF(F13="","À planifier",IF(F13&lt;TODAY(),"En retard",IF(F13&lt;=TODAY()+'Paramètres'!$B$5,"À échéance","OK")))))))</f>
        <v/>
      </c>
    </row>
    <row r="14" ht="32" customHeight="1">
      <c r="A14" s="15" t="n"/>
      <c r="B14" s="15" t="n"/>
      <c r="C14" s="15" t="n"/>
      <c r="D14" s="24" t="n"/>
      <c r="E14" s="15" t="n"/>
      <c r="F14" s="25" t="n"/>
      <c r="G14" s="33" t="n"/>
      <c r="H14" s="25" t="n"/>
      <c r="I14" s="15" t="n"/>
      <c r="J14" s="29">
        <f>IF(A14="","",IF(B14="","Sponsor manquant",IF(COUNTIF('Suivi sponsors'!$A$2:$A$111,B14)=0,"ID sponsor inconnu",IF(G14="Réalisée","",IF(F14="","À planifier",IF(F14&lt;TODAY(),"En retard",IF(F14&lt;=TODAY()+'Paramètres'!$B$5,"À échéance","OK")))))))</f>
        <v/>
      </c>
    </row>
    <row r="15" ht="32" customHeight="1">
      <c r="A15" s="15" t="n"/>
      <c r="B15" s="15" t="n"/>
      <c r="C15" s="15" t="n"/>
      <c r="D15" s="24" t="n"/>
      <c r="E15" s="15" t="n"/>
      <c r="F15" s="25" t="n"/>
      <c r="G15" s="33" t="n"/>
      <c r="H15" s="25" t="n"/>
      <c r="I15" s="15" t="n"/>
      <c r="J15" s="32">
        <f>IF(A15="","",IF(B15="","Sponsor manquant",IF(COUNTIF('Suivi sponsors'!$A$2:$A$111,B15)=0,"ID sponsor inconnu",IF(G15="Réalisée","",IF(F15="","À planifier",IF(F15&lt;TODAY(),"En retard",IF(F15&lt;=TODAY()+'Paramètres'!$B$5,"À échéance","OK")))))))</f>
        <v/>
      </c>
    </row>
    <row r="16" ht="32" customHeight="1">
      <c r="A16" s="15" t="n"/>
      <c r="B16" s="15" t="n"/>
      <c r="C16" s="15" t="n"/>
      <c r="D16" s="24" t="n"/>
      <c r="E16" s="15" t="n"/>
      <c r="F16" s="25" t="n"/>
      <c r="G16" s="33" t="n"/>
      <c r="H16" s="25" t="n"/>
      <c r="I16" s="15" t="n"/>
      <c r="J16" s="29">
        <f>IF(A16="","",IF(B16="","Sponsor manquant",IF(COUNTIF('Suivi sponsors'!$A$2:$A$111,B16)=0,"ID sponsor inconnu",IF(G16="Réalisée","",IF(F16="","À planifier",IF(F16&lt;TODAY(),"En retard",IF(F16&lt;=TODAY()+'Paramètres'!$B$5,"À échéance","OK")))))))</f>
        <v/>
      </c>
    </row>
    <row r="17" ht="32" customHeight="1">
      <c r="A17" s="15" t="n"/>
      <c r="B17" s="15" t="n"/>
      <c r="C17" s="15" t="n"/>
      <c r="D17" s="24" t="n"/>
      <c r="E17" s="15" t="n"/>
      <c r="F17" s="25" t="n"/>
      <c r="G17" s="33" t="n"/>
      <c r="H17" s="25" t="n"/>
      <c r="I17" s="15" t="n"/>
      <c r="J17" s="32">
        <f>IF(A17="","",IF(B17="","Sponsor manquant",IF(COUNTIF('Suivi sponsors'!$A$2:$A$111,B17)=0,"ID sponsor inconnu",IF(G17="Réalisée","",IF(F17="","À planifier",IF(F17&lt;TODAY(),"En retard",IF(F17&lt;=TODAY()+'Paramètres'!$B$5,"À échéance","OK")))))))</f>
        <v/>
      </c>
    </row>
    <row r="18" ht="32" customHeight="1">
      <c r="A18" s="15" t="n"/>
      <c r="B18" s="15" t="n"/>
      <c r="C18" s="15" t="n"/>
      <c r="D18" s="24" t="n"/>
      <c r="E18" s="15" t="n"/>
      <c r="F18" s="25" t="n"/>
      <c r="G18" s="33" t="n"/>
      <c r="H18" s="25" t="n"/>
      <c r="I18" s="15" t="n"/>
      <c r="J18" s="29">
        <f>IF(A18="","",IF(B18="","Sponsor manquant",IF(COUNTIF('Suivi sponsors'!$A$2:$A$111,B18)=0,"ID sponsor inconnu",IF(G18="Réalisée","",IF(F18="","À planifier",IF(F18&lt;TODAY(),"En retard",IF(F18&lt;=TODAY()+'Paramètres'!$B$5,"À échéance","OK")))))))</f>
        <v/>
      </c>
    </row>
    <row r="19" ht="32" customHeight="1">
      <c r="A19" s="15" t="n"/>
      <c r="B19" s="15" t="n"/>
      <c r="C19" s="15" t="n"/>
      <c r="D19" s="24" t="n"/>
      <c r="E19" s="15" t="n"/>
      <c r="F19" s="25" t="n"/>
      <c r="G19" s="33" t="n"/>
      <c r="H19" s="25" t="n"/>
      <c r="I19" s="15" t="n"/>
      <c r="J19" s="32">
        <f>IF(A19="","",IF(B19="","Sponsor manquant",IF(COUNTIF('Suivi sponsors'!$A$2:$A$111,B19)=0,"ID sponsor inconnu",IF(G19="Réalisée","",IF(F19="","À planifier",IF(F19&lt;TODAY(),"En retard",IF(F19&lt;=TODAY()+'Paramètres'!$B$5,"À échéance","OK")))))))</f>
        <v/>
      </c>
    </row>
    <row r="20" ht="32" customHeight="1">
      <c r="A20" s="15" t="n"/>
      <c r="B20" s="15" t="n"/>
      <c r="C20" s="15" t="n"/>
      <c r="D20" s="24" t="n"/>
      <c r="E20" s="15" t="n"/>
      <c r="F20" s="25" t="n"/>
      <c r="G20" s="33" t="n"/>
      <c r="H20" s="25" t="n"/>
      <c r="I20" s="15" t="n"/>
      <c r="J20" s="29">
        <f>IF(A20="","",IF(B20="","Sponsor manquant",IF(COUNTIF('Suivi sponsors'!$A$2:$A$111,B20)=0,"ID sponsor inconnu",IF(G20="Réalisée","",IF(F20="","À planifier",IF(F20&lt;TODAY(),"En retard",IF(F20&lt;=TODAY()+'Paramètres'!$B$5,"À échéance","OK")))))))</f>
        <v/>
      </c>
    </row>
    <row r="21" ht="32" customHeight="1">
      <c r="A21" s="15" t="n"/>
      <c r="B21" s="15" t="n"/>
      <c r="C21" s="15" t="n"/>
      <c r="D21" s="24" t="n"/>
      <c r="E21" s="15" t="n"/>
      <c r="F21" s="25" t="n"/>
      <c r="G21" s="33" t="n"/>
      <c r="H21" s="25" t="n"/>
      <c r="I21" s="15" t="n"/>
      <c r="J21" s="32">
        <f>IF(A21="","",IF(B21="","Sponsor manquant",IF(COUNTIF('Suivi sponsors'!$A$2:$A$111,B21)=0,"ID sponsor inconnu",IF(G21="Réalisée","",IF(F21="","À planifier",IF(F21&lt;TODAY(),"En retard",IF(F21&lt;=TODAY()+'Paramètres'!$B$5,"À échéance","OK")))))))</f>
        <v/>
      </c>
    </row>
    <row r="22" ht="32" customHeight="1">
      <c r="A22" s="15" t="n"/>
      <c r="B22" s="15" t="n"/>
      <c r="C22" s="15" t="n"/>
      <c r="D22" s="24" t="n"/>
      <c r="E22" s="15" t="n"/>
      <c r="F22" s="25" t="n"/>
      <c r="G22" s="33" t="n"/>
      <c r="H22" s="25" t="n"/>
      <c r="I22" s="15" t="n"/>
      <c r="J22" s="29">
        <f>IF(A22="","",IF(B22="","Sponsor manquant",IF(COUNTIF('Suivi sponsors'!$A$2:$A$111,B22)=0,"ID sponsor inconnu",IF(G22="Réalisée","",IF(F22="","À planifier",IF(F22&lt;TODAY(),"En retard",IF(F22&lt;=TODAY()+'Paramètres'!$B$5,"À échéance","OK")))))))</f>
        <v/>
      </c>
    </row>
    <row r="23" ht="32" customHeight="1">
      <c r="A23" s="15" t="n"/>
      <c r="B23" s="15" t="n"/>
      <c r="C23" s="15" t="n"/>
      <c r="D23" s="24" t="n"/>
      <c r="E23" s="15" t="n"/>
      <c r="F23" s="25" t="n"/>
      <c r="G23" s="33" t="n"/>
      <c r="H23" s="25" t="n"/>
      <c r="I23" s="15" t="n"/>
      <c r="J23" s="32">
        <f>IF(A23="","",IF(B23="","Sponsor manquant",IF(COUNTIF('Suivi sponsors'!$A$2:$A$111,B23)=0,"ID sponsor inconnu",IF(G23="Réalisée","",IF(F23="","À planifier",IF(F23&lt;TODAY(),"En retard",IF(F23&lt;=TODAY()+'Paramètres'!$B$5,"À échéance","OK")))))))</f>
        <v/>
      </c>
    </row>
    <row r="24" ht="32" customHeight="1">
      <c r="A24" s="15" t="n"/>
      <c r="B24" s="15" t="n"/>
      <c r="C24" s="15" t="n"/>
      <c r="D24" s="24" t="n"/>
      <c r="E24" s="15" t="n"/>
      <c r="F24" s="25" t="n"/>
      <c r="G24" s="33" t="n"/>
      <c r="H24" s="25" t="n"/>
      <c r="I24" s="15" t="n"/>
      <c r="J24" s="29">
        <f>IF(A24="","",IF(B24="","Sponsor manquant",IF(COUNTIF('Suivi sponsors'!$A$2:$A$111,B24)=0,"ID sponsor inconnu",IF(G24="Réalisée","",IF(F24="","À planifier",IF(F24&lt;TODAY(),"En retard",IF(F24&lt;=TODAY()+'Paramètres'!$B$5,"À échéance","OK")))))))</f>
        <v/>
      </c>
    </row>
    <row r="25" ht="32" customHeight="1">
      <c r="A25" s="15" t="n"/>
      <c r="B25" s="15" t="n"/>
      <c r="C25" s="15" t="n"/>
      <c r="D25" s="24" t="n"/>
      <c r="E25" s="15" t="n"/>
      <c r="F25" s="25" t="n"/>
      <c r="G25" s="33" t="n"/>
      <c r="H25" s="25" t="n"/>
      <c r="I25" s="15" t="n"/>
      <c r="J25" s="32">
        <f>IF(A25="","",IF(B25="","Sponsor manquant",IF(COUNTIF('Suivi sponsors'!$A$2:$A$111,B25)=0,"ID sponsor inconnu",IF(G25="Réalisée","",IF(F25="","À planifier",IF(F25&lt;TODAY(),"En retard",IF(F25&lt;=TODAY()+'Paramètres'!$B$5,"À échéance","OK")))))))</f>
        <v/>
      </c>
    </row>
    <row r="26" ht="32" customHeight="1">
      <c r="A26" s="15" t="n"/>
      <c r="B26" s="15" t="n"/>
      <c r="C26" s="15" t="n"/>
      <c r="D26" s="24" t="n"/>
      <c r="E26" s="15" t="n"/>
      <c r="F26" s="25" t="n"/>
      <c r="G26" s="33" t="n"/>
      <c r="H26" s="25" t="n"/>
      <c r="I26" s="15" t="n"/>
      <c r="J26" s="29">
        <f>IF(A26="","",IF(B26="","Sponsor manquant",IF(COUNTIF('Suivi sponsors'!$A$2:$A$111,B26)=0,"ID sponsor inconnu",IF(G26="Réalisée","",IF(F26="","À planifier",IF(F26&lt;TODAY(),"En retard",IF(F26&lt;=TODAY()+'Paramètres'!$B$5,"À échéance","OK")))))))</f>
        <v/>
      </c>
    </row>
    <row r="27" ht="32" customHeight="1">
      <c r="A27" s="15" t="n"/>
      <c r="B27" s="15" t="n"/>
      <c r="C27" s="15" t="n"/>
      <c r="D27" s="24" t="n"/>
      <c r="E27" s="15" t="n"/>
      <c r="F27" s="25" t="n"/>
      <c r="G27" s="33" t="n"/>
      <c r="H27" s="25" t="n"/>
      <c r="I27" s="15" t="n"/>
      <c r="J27" s="32">
        <f>IF(A27="","",IF(B27="","Sponsor manquant",IF(COUNTIF('Suivi sponsors'!$A$2:$A$111,B27)=0,"ID sponsor inconnu",IF(G27="Réalisée","",IF(F27="","À planifier",IF(F27&lt;TODAY(),"En retard",IF(F27&lt;=TODAY()+'Paramètres'!$B$5,"À échéance","OK")))))))</f>
        <v/>
      </c>
    </row>
    <row r="28" ht="32" customHeight="1">
      <c r="A28" s="15" t="n"/>
      <c r="B28" s="15" t="n"/>
      <c r="C28" s="15" t="n"/>
      <c r="D28" s="24" t="n"/>
      <c r="E28" s="15" t="n"/>
      <c r="F28" s="25" t="n"/>
      <c r="G28" s="33" t="n"/>
      <c r="H28" s="25" t="n"/>
      <c r="I28" s="15" t="n"/>
      <c r="J28" s="29">
        <f>IF(A28="","",IF(B28="","Sponsor manquant",IF(COUNTIF('Suivi sponsors'!$A$2:$A$111,B28)=0,"ID sponsor inconnu",IF(G28="Réalisée","",IF(F28="","À planifier",IF(F28&lt;TODAY(),"En retard",IF(F28&lt;=TODAY()+'Paramètres'!$B$5,"À échéance","OK")))))))</f>
        <v/>
      </c>
    </row>
    <row r="29" ht="32" customHeight="1">
      <c r="A29" s="15" t="n"/>
      <c r="B29" s="15" t="n"/>
      <c r="C29" s="15" t="n"/>
      <c r="D29" s="24" t="n"/>
      <c r="E29" s="15" t="n"/>
      <c r="F29" s="25" t="n"/>
      <c r="G29" s="33" t="n"/>
      <c r="H29" s="25" t="n"/>
      <c r="I29" s="15" t="n"/>
      <c r="J29" s="32">
        <f>IF(A29="","",IF(B29="","Sponsor manquant",IF(COUNTIF('Suivi sponsors'!$A$2:$A$111,B29)=0,"ID sponsor inconnu",IF(G29="Réalisée","",IF(F29="","À planifier",IF(F29&lt;TODAY(),"En retard",IF(F29&lt;=TODAY()+'Paramètres'!$B$5,"À échéance","OK")))))))</f>
        <v/>
      </c>
    </row>
    <row r="30" ht="32" customHeight="1">
      <c r="A30" s="15" t="n"/>
      <c r="B30" s="15" t="n"/>
      <c r="C30" s="15" t="n"/>
      <c r="D30" s="24" t="n"/>
      <c r="E30" s="15" t="n"/>
      <c r="F30" s="25" t="n"/>
      <c r="G30" s="33" t="n"/>
      <c r="H30" s="25" t="n"/>
      <c r="I30" s="15" t="n"/>
      <c r="J30" s="29">
        <f>IF(A30="","",IF(B30="","Sponsor manquant",IF(COUNTIF('Suivi sponsors'!$A$2:$A$111,B30)=0,"ID sponsor inconnu",IF(G30="Réalisée","",IF(F30="","À planifier",IF(F30&lt;TODAY(),"En retard",IF(F30&lt;=TODAY()+'Paramètres'!$B$5,"À échéance","OK")))))))</f>
        <v/>
      </c>
    </row>
    <row r="31" ht="32" customHeight="1">
      <c r="A31" s="15" t="n"/>
      <c r="B31" s="15" t="n"/>
      <c r="C31" s="15" t="n"/>
      <c r="D31" s="24" t="n"/>
      <c r="E31" s="15" t="n"/>
      <c r="F31" s="25" t="n"/>
      <c r="G31" s="33" t="n"/>
      <c r="H31" s="25" t="n"/>
      <c r="I31" s="15" t="n"/>
      <c r="J31" s="32">
        <f>IF(A31="","",IF(B31="","Sponsor manquant",IF(COUNTIF('Suivi sponsors'!$A$2:$A$111,B31)=0,"ID sponsor inconnu",IF(G31="Réalisée","",IF(F31="","À planifier",IF(F31&lt;TODAY(),"En retard",IF(F31&lt;=TODAY()+'Paramètres'!$B$5,"À échéance","OK")))))))</f>
        <v/>
      </c>
    </row>
    <row r="32" ht="32" customHeight="1">
      <c r="A32" s="15" t="n"/>
      <c r="B32" s="15" t="n"/>
      <c r="C32" s="15" t="n"/>
      <c r="D32" s="24" t="n"/>
      <c r="E32" s="15" t="n"/>
      <c r="F32" s="25" t="n"/>
      <c r="G32" s="33" t="n"/>
      <c r="H32" s="25" t="n"/>
      <c r="I32" s="15" t="n"/>
      <c r="J32" s="29">
        <f>IF(A32="","",IF(B32="","Sponsor manquant",IF(COUNTIF('Suivi sponsors'!$A$2:$A$111,B32)=0,"ID sponsor inconnu",IF(G32="Réalisée","",IF(F32="","À planifier",IF(F32&lt;TODAY(),"En retard",IF(F32&lt;=TODAY()+'Paramètres'!$B$5,"À échéance","OK")))))))</f>
        <v/>
      </c>
    </row>
    <row r="33" ht="32" customHeight="1">
      <c r="A33" s="15" t="n"/>
      <c r="B33" s="15" t="n"/>
      <c r="C33" s="15" t="n"/>
      <c r="D33" s="24" t="n"/>
      <c r="E33" s="15" t="n"/>
      <c r="F33" s="25" t="n"/>
      <c r="G33" s="33" t="n"/>
      <c r="H33" s="25" t="n"/>
      <c r="I33" s="15" t="n"/>
      <c r="J33" s="32">
        <f>IF(A33="","",IF(B33="","Sponsor manquant",IF(COUNTIF('Suivi sponsors'!$A$2:$A$111,B33)=0,"ID sponsor inconnu",IF(G33="Réalisée","",IF(F33="","À planifier",IF(F33&lt;TODAY(),"En retard",IF(F33&lt;=TODAY()+'Paramètres'!$B$5,"À échéance","OK")))))))</f>
        <v/>
      </c>
    </row>
    <row r="34" ht="32" customHeight="1">
      <c r="A34" s="15" t="n"/>
      <c r="B34" s="15" t="n"/>
      <c r="C34" s="15" t="n"/>
      <c r="D34" s="24" t="n"/>
      <c r="E34" s="15" t="n"/>
      <c r="F34" s="25" t="n"/>
      <c r="G34" s="33" t="n"/>
      <c r="H34" s="25" t="n"/>
      <c r="I34" s="15" t="n"/>
      <c r="J34" s="29">
        <f>IF(A34="","",IF(B34="","Sponsor manquant",IF(COUNTIF('Suivi sponsors'!$A$2:$A$111,B34)=0,"ID sponsor inconnu",IF(G34="Réalisée","",IF(F34="","À planifier",IF(F34&lt;TODAY(),"En retard",IF(F34&lt;=TODAY()+'Paramètres'!$B$5,"À échéance","OK")))))))</f>
        <v/>
      </c>
    </row>
    <row r="35" ht="32" customHeight="1">
      <c r="A35" s="15" t="n"/>
      <c r="B35" s="15" t="n"/>
      <c r="C35" s="15" t="n"/>
      <c r="D35" s="24" t="n"/>
      <c r="E35" s="15" t="n"/>
      <c r="F35" s="25" t="n"/>
      <c r="G35" s="33" t="n"/>
      <c r="H35" s="25" t="n"/>
      <c r="I35" s="15" t="n"/>
      <c r="J35" s="32">
        <f>IF(A35="","",IF(B35="","Sponsor manquant",IF(COUNTIF('Suivi sponsors'!$A$2:$A$111,B35)=0,"ID sponsor inconnu",IF(G35="Réalisée","",IF(F35="","À planifier",IF(F35&lt;TODAY(),"En retard",IF(F35&lt;=TODAY()+'Paramètres'!$B$5,"À échéance","OK")))))))</f>
        <v/>
      </c>
    </row>
    <row r="36" ht="32" customHeight="1">
      <c r="A36" s="15" t="n"/>
      <c r="B36" s="15" t="n"/>
      <c r="C36" s="15" t="n"/>
      <c r="D36" s="24" t="n"/>
      <c r="E36" s="15" t="n"/>
      <c r="F36" s="25" t="n"/>
      <c r="G36" s="33" t="n"/>
      <c r="H36" s="25" t="n"/>
      <c r="I36" s="15" t="n"/>
      <c r="J36" s="29">
        <f>IF(A36="","",IF(B36="","Sponsor manquant",IF(COUNTIF('Suivi sponsors'!$A$2:$A$111,B36)=0,"ID sponsor inconnu",IF(G36="Réalisée","",IF(F36="","À planifier",IF(F36&lt;TODAY(),"En retard",IF(F36&lt;=TODAY()+'Paramètres'!$B$5,"À échéance","OK")))))))</f>
        <v/>
      </c>
    </row>
    <row r="37" ht="32" customHeight="1">
      <c r="A37" s="15" t="n"/>
      <c r="B37" s="15" t="n"/>
      <c r="C37" s="15" t="n"/>
      <c r="D37" s="24" t="n"/>
      <c r="E37" s="15" t="n"/>
      <c r="F37" s="25" t="n"/>
      <c r="G37" s="33" t="n"/>
      <c r="H37" s="25" t="n"/>
      <c r="I37" s="15" t="n"/>
      <c r="J37" s="32">
        <f>IF(A37="","",IF(B37="","Sponsor manquant",IF(COUNTIF('Suivi sponsors'!$A$2:$A$111,B37)=0,"ID sponsor inconnu",IF(G37="Réalisée","",IF(F37="","À planifier",IF(F37&lt;TODAY(),"En retard",IF(F37&lt;=TODAY()+'Paramètres'!$B$5,"À échéance","OK")))))))</f>
        <v/>
      </c>
    </row>
    <row r="38" ht="32" customHeight="1">
      <c r="A38" s="15" t="n"/>
      <c r="B38" s="15" t="n"/>
      <c r="C38" s="15" t="n"/>
      <c r="D38" s="24" t="n"/>
      <c r="E38" s="15" t="n"/>
      <c r="F38" s="25" t="n"/>
      <c r="G38" s="33" t="n"/>
      <c r="H38" s="25" t="n"/>
      <c r="I38" s="15" t="n"/>
      <c r="J38" s="29">
        <f>IF(A38="","",IF(B38="","Sponsor manquant",IF(COUNTIF('Suivi sponsors'!$A$2:$A$111,B38)=0,"ID sponsor inconnu",IF(G38="Réalisée","",IF(F38="","À planifier",IF(F38&lt;TODAY(),"En retard",IF(F38&lt;=TODAY()+'Paramètres'!$B$5,"À échéance","OK")))))))</f>
        <v/>
      </c>
    </row>
    <row r="39" ht="32" customHeight="1">
      <c r="A39" s="15" t="n"/>
      <c r="B39" s="15" t="n"/>
      <c r="C39" s="15" t="n"/>
      <c r="D39" s="24" t="n"/>
      <c r="E39" s="15" t="n"/>
      <c r="F39" s="25" t="n"/>
      <c r="G39" s="33" t="n"/>
      <c r="H39" s="25" t="n"/>
      <c r="I39" s="15" t="n"/>
      <c r="J39" s="32">
        <f>IF(A39="","",IF(B39="","Sponsor manquant",IF(COUNTIF('Suivi sponsors'!$A$2:$A$111,B39)=0,"ID sponsor inconnu",IF(G39="Réalisée","",IF(F39="","À planifier",IF(F39&lt;TODAY(),"En retard",IF(F39&lt;=TODAY()+'Paramètres'!$B$5,"À échéance","OK")))))))</f>
        <v/>
      </c>
    </row>
    <row r="40" ht="32" customHeight="1">
      <c r="A40" s="15" t="n"/>
      <c r="B40" s="15" t="n"/>
      <c r="C40" s="15" t="n"/>
      <c r="D40" s="24" t="n"/>
      <c r="E40" s="15" t="n"/>
      <c r="F40" s="25" t="n"/>
      <c r="G40" s="33" t="n"/>
      <c r="H40" s="25" t="n"/>
      <c r="I40" s="15" t="n"/>
      <c r="J40" s="29">
        <f>IF(A40="","",IF(B40="","Sponsor manquant",IF(COUNTIF('Suivi sponsors'!$A$2:$A$111,B40)=0,"ID sponsor inconnu",IF(G40="Réalisée","",IF(F40="","À planifier",IF(F40&lt;TODAY(),"En retard",IF(F40&lt;=TODAY()+'Paramètres'!$B$5,"À échéance","OK")))))))</f>
        <v/>
      </c>
    </row>
    <row r="41" ht="32" customHeight="1">
      <c r="A41" s="15" t="n"/>
      <c r="B41" s="15" t="n"/>
      <c r="C41" s="15" t="n"/>
      <c r="D41" s="24" t="n"/>
      <c r="E41" s="15" t="n"/>
      <c r="F41" s="25" t="n"/>
      <c r="G41" s="33" t="n"/>
      <c r="H41" s="25" t="n"/>
      <c r="I41" s="15" t="n"/>
      <c r="J41" s="32">
        <f>IF(A41="","",IF(B41="","Sponsor manquant",IF(COUNTIF('Suivi sponsors'!$A$2:$A$111,B41)=0,"ID sponsor inconnu",IF(G41="Réalisée","",IF(F41="","À planifier",IF(F41&lt;TODAY(),"En retard",IF(F41&lt;=TODAY()+'Paramètres'!$B$5,"À échéance","OK")))))))</f>
        <v/>
      </c>
    </row>
    <row r="42" ht="32" customHeight="1">
      <c r="A42" s="15" t="n"/>
      <c r="B42" s="15" t="n"/>
      <c r="C42" s="15" t="n"/>
      <c r="D42" s="24" t="n"/>
      <c r="E42" s="15" t="n"/>
      <c r="F42" s="25" t="n"/>
      <c r="G42" s="33" t="n"/>
      <c r="H42" s="25" t="n"/>
      <c r="I42" s="15" t="n"/>
      <c r="J42" s="29">
        <f>IF(A42="","",IF(B42="","Sponsor manquant",IF(COUNTIF('Suivi sponsors'!$A$2:$A$111,B42)=0,"ID sponsor inconnu",IF(G42="Réalisée","",IF(F42="","À planifier",IF(F42&lt;TODAY(),"En retard",IF(F42&lt;=TODAY()+'Paramètres'!$B$5,"À échéance","OK")))))))</f>
        <v/>
      </c>
    </row>
    <row r="43" ht="32" customHeight="1">
      <c r="A43" s="15" t="n"/>
      <c r="B43" s="15" t="n"/>
      <c r="C43" s="15" t="n"/>
      <c r="D43" s="24" t="n"/>
      <c r="E43" s="15" t="n"/>
      <c r="F43" s="25" t="n"/>
      <c r="G43" s="33" t="n"/>
      <c r="H43" s="25" t="n"/>
      <c r="I43" s="15" t="n"/>
      <c r="J43" s="32">
        <f>IF(A43="","",IF(B43="","Sponsor manquant",IF(COUNTIF('Suivi sponsors'!$A$2:$A$111,B43)=0,"ID sponsor inconnu",IF(G43="Réalisée","",IF(F43="","À planifier",IF(F43&lt;TODAY(),"En retard",IF(F43&lt;=TODAY()+'Paramètres'!$B$5,"À échéance","OK")))))))</f>
        <v/>
      </c>
    </row>
    <row r="44" ht="32" customHeight="1">
      <c r="A44" s="15" t="n"/>
      <c r="B44" s="15" t="n"/>
      <c r="C44" s="15" t="n"/>
      <c r="D44" s="24" t="n"/>
      <c r="E44" s="15" t="n"/>
      <c r="F44" s="25" t="n"/>
      <c r="G44" s="33" t="n"/>
      <c r="H44" s="25" t="n"/>
      <c r="I44" s="15" t="n"/>
      <c r="J44" s="29">
        <f>IF(A44="","",IF(B44="","Sponsor manquant",IF(COUNTIF('Suivi sponsors'!$A$2:$A$111,B44)=0,"ID sponsor inconnu",IF(G44="Réalisée","",IF(F44="","À planifier",IF(F44&lt;TODAY(),"En retard",IF(F44&lt;=TODAY()+'Paramètres'!$B$5,"À échéance","OK")))))))</f>
        <v/>
      </c>
    </row>
    <row r="45" ht="32" customHeight="1">
      <c r="A45" s="15" t="n"/>
      <c r="B45" s="15" t="n"/>
      <c r="C45" s="15" t="n"/>
      <c r="D45" s="24" t="n"/>
      <c r="E45" s="15" t="n"/>
      <c r="F45" s="25" t="n"/>
      <c r="G45" s="33" t="n"/>
      <c r="H45" s="25" t="n"/>
      <c r="I45" s="15" t="n"/>
      <c r="J45" s="32">
        <f>IF(A45="","",IF(B45="","Sponsor manquant",IF(COUNTIF('Suivi sponsors'!$A$2:$A$111,B45)=0,"ID sponsor inconnu",IF(G45="Réalisée","",IF(F45="","À planifier",IF(F45&lt;TODAY(),"En retard",IF(F45&lt;=TODAY()+'Paramètres'!$B$5,"À échéance","OK")))))))</f>
        <v/>
      </c>
    </row>
    <row r="46" ht="32" customHeight="1">
      <c r="A46" s="15" t="n"/>
      <c r="B46" s="15" t="n"/>
      <c r="C46" s="15" t="n"/>
      <c r="D46" s="24" t="n"/>
      <c r="E46" s="15" t="n"/>
      <c r="F46" s="25" t="n"/>
      <c r="G46" s="33" t="n"/>
      <c r="H46" s="25" t="n"/>
      <c r="I46" s="15" t="n"/>
      <c r="J46" s="29">
        <f>IF(A46="","",IF(B46="","Sponsor manquant",IF(COUNTIF('Suivi sponsors'!$A$2:$A$111,B46)=0,"ID sponsor inconnu",IF(G46="Réalisée","",IF(F46="","À planifier",IF(F46&lt;TODAY(),"En retard",IF(F46&lt;=TODAY()+'Paramètres'!$B$5,"À échéance","OK")))))))</f>
        <v/>
      </c>
    </row>
    <row r="47" ht="32" customHeight="1">
      <c r="A47" s="15" t="n"/>
      <c r="B47" s="15" t="n"/>
      <c r="C47" s="15" t="n"/>
      <c r="D47" s="24" t="n"/>
      <c r="E47" s="15" t="n"/>
      <c r="F47" s="25" t="n"/>
      <c r="G47" s="33" t="n"/>
      <c r="H47" s="25" t="n"/>
      <c r="I47" s="15" t="n"/>
      <c r="J47" s="32">
        <f>IF(A47="","",IF(B47="","Sponsor manquant",IF(COUNTIF('Suivi sponsors'!$A$2:$A$111,B47)=0,"ID sponsor inconnu",IF(G47="Réalisée","",IF(F47="","À planifier",IF(F47&lt;TODAY(),"En retard",IF(F47&lt;=TODAY()+'Paramètres'!$B$5,"À échéance","OK")))))))</f>
        <v/>
      </c>
    </row>
    <row r="48" ht="32" customHeight="1">
      <c r="A48" s="15" t="n"/>
      <c r="B48" s="15" t="n"/>
      <c r="C48" s="15" t="n"/>
      <c r="D48" s="24" t="n"/>
      <c r="E48" s="15" t="n"/>
      <c r="F48" s="25" t="n"/>
      <c r="G48" s="33" t="n"/>
      <c r="H48" s="25" t="n"/>
      <c r="I48" s="15" t="n"/>
      <c r="J48" s="29">
        <f>IF(A48="","",IF(B48="","Sponsor manquant",IF(COUNTIF('Suivi sponsors'!$A$2:$A$111,B48)=0,"ID sponsor inconnu",IF(G48="Réalisée","",IF(F48="","À planifier",IF(F48&lt;TODAY(),"En retard",IF(F48&lt;=TODAY()+'Paramètres'!$B$5,"À échéance","OK")))))))</f>
        <v/>
      </c>
    </row>
    <row r="49" ht="32" customHeight="1">
      <c r="A49" s="15" t="n"/>
      <c r="B49" s="15" t="n"/>
      <c r="C49" s="15" t="n"/>
      <c r="D49" s="24" t="n"/>
      <c r="E49" s="15" t="n"/>
      <c r="F49" s="25" t="n"/>
      <c r="G49" s="33" t="n"/>
      <c r="H49" s="25" t="n"/>
      <c r="I49" s="15" t="n"/>
      <c r="J49" s="32">
        <f>IF(A49="","",IF(B49="","Sponsor manquant",IF(COUNTIF('Suivi sponsors'!$A$2:$A$111,B49)=0,"ID sponsor inconnu",IF(G49="Réalisée","",IF(F49="","À planifier",IF(F49&lt;TODAY(),"En retard",IF(F49&lt;=TODAY()+'Paramètres'!$B$5,"À échéance","OK")))))))</f>
        <v/>
      </c>
    </row>
    <row r="50" ht="32" customHeight="1">
      <c r="A50" s="15" t="n"/>
      <c r="B50" s="15" t="n"/>
      <c r="C50" s="15" t="n"/>
      <c r="D50" s="24" t="n"/>
      <c r="E50" s="15" t="n"/>
      <c r="F50" s="25" t="n"/>
      <c r="G50" s="33" t="n"/>
      <c r="H50" s="25" t="n"/>
      <c r="I50" s="15" t="n"/>
      <c r="J50" s="29">
        <f>IF(A50="","",IF(B50="","Sponsor manquant",IF(COUNTIF('Suivi sponsors'!$A$2:$A$111,B50)=0,"ID sponsor inconnu",IF(G50="Réalisée","",IF(F50="","À planifier",IF(F50&lt;TODAY(),"En retard",IF(F50&lt;=TODAY()+'Paramètres'!$B$5,"À échéance","OK")))))))</f>
        <v/>
      </c>
    </row>
    <row r="51" ht="32" customHeight="1">
      <c r="A51" s="15" t="n"/>
      <c r="B51" s="15" t="n"/>
      <c r="C51" s="15" t="n"/>
      <c r="D51" s="24" t="n"/>
      <c r="E51" s="15" t="n"/>
      <c r="F51" s="25" t="n"/>
      <c r="G51" s="33" t="n"/>
      <c r="H51" s="25" t="n"/>
      <c r="I51" s="15" t="n"/>
      <c r="J51" s="32">
        <f>IF(A51="","",IF(B51="","Sponsor manquant",IF(COUNTIF('Suivi sponsors'!$A$2:$A$111,B51)=0,"ID sponsor inconnu",IF(G51="Réalisée","",IF(F51="","À planifier",IF(F51&lt;TODAY(),"En retard",IF(F51&lt;=TODAY()+'Paramètres'!$B$5,"À échéance","OK")))))))</f>
        <v/>
      </c>
    </row>
    <row r="52" ht="32" customHeight="1">
      <c r="A52" s="15" t="n"/>
      <c r="B52" s="15" t="n"/>
      <c r="C52" s="15" t="n"/>
      <c r="D52" s="24" t="n"/>
      <c r="E52" s="15" t="n"/>
      <c r="F52" s="25" t="n"/>
      <c r="G52" s="33" t="n"/>
      <c r="H52" s="25" t="n"/>
      <c r="I52" s="15" t="n"/>
      <c r="J52" s="29">
        <f>IF(A52="","",IF(B52="","Sponsor manquant",IF(COUNTIF('Suivi sponsors'!$A$2:$A$111,B52)=0,"ID sponsor inconnu",IF(G52="Réalisée","",IF(F52="","À planifier",IF(F52&lt;TODAY(),"En retard",IF(F52&lt;=TODAY()+'Paramètres'!$B$5,"À échéance","OK")))))))</f>
        <v/>
      </c>
    </row>
    <row r="53" ht="32" customHeight="1">
      <c r="A53" s="15" t="n"/>
      <c r="B53" s="15" t="n"/>
      <c r="C53" s="15" t="n"/>
      <c r="D53" s="24" t="n"/>
      <c r="E53" s="15" t="n"/>
      <c r="F53" s="25" t="n"/>
      <c r="G53" s="33" t="n"/>
      <c r="H53" s="25" t="n"/>
      <c r="I53" s="15" t="n"/>
      <c r="J53" s="32">
        <f>IF(A53="","",IF(B53="","Sponsor manquant",IF(COUNTIF('Suivi sponsors'!$A$2:$A$111,B53)=0,"ID sponsor inconnu",IF(G53="Réalisée","",IF(F53="","À planifier",IF(F53&lt;TODAY(),"En retard",IF(F53&lt;=TODAY()+'Paramètres'!$B$5,"À échéance","OK")))))))</f>
        <v/>
      </c>
    </row>
    <row r="54" ht="32" customHeight="1">
      <c r="A54" s="15" t="n"/>
      <c r="B54" s="15" t="n"/>
      <c r="C54" s="15" t="n"/>
      <c r="D54" s="24" t="n"/>
      <c r="E54" s="15" t="n"/>
      <c r="F54" s="25" t="n"/>
      <c r="G54" s="33" t="n"/>
      <c r="H54" s="25" t="n"/>
      <c r="I54" s="15" t="n"/>
      <c r="J54" s="29">
        <f>IF(A54="","",IF(B54="","Sponsor manquant",IF(COUNTIF('Suivi sponsors'!$A$2:$A$111,B54)=0,"ID sponsor inconnu",IF(G54="Réalisée","",IF(F54="","À planifier",IF(F54&lt;TODAY(),"En retard",IF(F54&lt;=TODAY()+'Paramètres'!$B$5,"À échéance","OK")))))))</f>
        <v/>
      </c>
    </row>
    <row r="55" ht="32" customHeight="1">
      <c r="A55" s="15" t="n"/>
      <c r="B55" s="15" t="n"/>
      <c r="C55" s="15" t="n"/>
      <c r="D55" s="24" t="n"/>
      <c r="E55" s="15" t="n"/>
      <c r="F55" s="25" t="n"/>
      <c r="G55" s="33" t="n"/>
      <c r="H55" s="25" t="n"/>
      <c r="I55" s="15" t="n"/>
      <c r="J55" s="32">
        <f>IF(A55="","",IF(B55="","Sponsor manquant",IF(COUNTIF('Suivi sponsors'!$A$2:$A$111,B55)=0,"ID sponsor inconnu",IF(G55="Réalisée","",IF(F55="","À planifier",IF(F55&lt;TODAY(),"En retard",IF(F55&lt;=TODAY()+'Paramètres'!$B$5,"À échéance","OK")))))))</f>
        <v/>
      </c>
    </row>
    <row r="56" ht="32" customHeight="1">
      <c r="A56" s="15" t="n"/>
      <c r="B56" s="15" t="n"/>
      <c r="C56" s="15" t="n"/>
      <c r="D56" s="24" t="n"/>
      <c r="E56" s="15" t="n"/>
      <c r="F56" s="25" t="n"/>
      <c r="G56" s="33" t="n"/>
      <c r="H56" s="25" t="n"/>
      <c r="I56" s="15" t="n"/>
      <c r="J56" s="29">
        <f>IF(A56="","",IF(B56="","Sponsor manquant",IF(COUNTIF('Suivi sponsors'!$A$2:$A$111,B56)=0,"ID sponsor inconnu",IF(G56="Réalisée","",IF(F56="","À planifier",IF(F56&lt;TODAY(),"En retard",IF(F56&lt;=TODAY()+'Paramètres'!$B$5,"À échéance","OK")))))))</f>
        <v/>
      </c>
    </row>
    <row r="57" ht="32" customHeight="1">
      <c r="A57" s="15" t="n"/>
      <c r="B57" s="15" t="n"/>
      <c r="C57" s="15" t="n"/>
      <c r="D57" s="24" t="n"/>
      <c r="E57" s="15" t="n"/>
      <c r="F57" s="25" t="n"/>
      <c r="G57" s="33" t="n"/>
      <c r="H57" s="25" t="n"/>
      <c r="I57" s="15" t="n"/>
      <c r="J57" s="32">
        <f>IF(A57="","",IF(B57="","Sponsor manquant",IF(COUNTIF('Suivi sponsors'!$A$2:$A$111,B57)=0,"ID sponsor inconnu",IF(G57="Réalisée","",IF(F57="","À planifier",IF(F57&lt;TODAY(),"En retard",IF(F57&lt;=TODAY()+'Paramètres'!$B$5,"À échéance","OK")))))))</f>
        <v/>
      </c>
    </row>
    <row r="58" ht="32" customHeight="1">
      <c r="A58" s="15" t="n"/>
      <c r="B58" s="15" t="n"/>
      <c r="C58" s="15" t="n"/>
      <c r="D58" s="24" t="n"/>
      <c r="E58" s="15" t="n"/>
      <c r="F58" s="25" t="n"/>
      <c r="G58" s="33" t="n"/>
      <c r="H58" s="25" t="n"/>
      <c r="I58" s="15" t="n"/>
      <c r="J58" s="29">
        <f>IF(A58="","",IF(B58="","Sponsor manquant",IF(COUNTIF('Suivi sponsors'!$A$2:$A$111,B58)=0,"ID sponsor inconnu",IF(G58="Réalisée","",IF(F58="","À planifier",IF(F58&lt;TODAY(),"En retard",IF(F58&lt;=TODAY()+'Paramètres'!$B$5,"À échéance","OK")))))))</f>
        <v/>
      </c>
    </row>
    <row r="59" ht="32" customHeight="1">
      <c r="A59" s="15" t="n"/>
      <c r="B59" s="15" t="n"/>
      <c r="C59" s="15" t="n"/>
      <c r="D59" s="24" t="n"/>
      <c r="E59" s="15" t="n"/>
      <c r="F59" s="25" t="n"/>
      <c r="G59" s="33" t="n"/>
      <c r="H59" s="25" t="n"/>
      <c r="I59" s="15" t="n"/>
      <c r="J59" s="32">
        <f>IF(A59="","",IF(B59="","Sponsor manquant",IF(COUNTIF('Suivi sponsors'!$A$2:$A$111,B59)=0,"ID sponsor inconnu",IF(G59="Réalisée","",IF(F59="","À planifier",IF(F59&lt;TODAY(),"En retard",IF(F59&lt;=TODAY()+'Paramètres'!$B$5,"À échéance","OK")))))))</f>
        <v/>
      </c>
    </row>
    <row r="60" ht="32" customHeight="1">
      <c r="A60" s="15" t="n"/>
      <c r="B60" s="15" t="n"/>
      <c r="C60" s="15" t="n"/>
      <c r="D60" s="24" t="n"/>
      <c r="E60" s="15" t="n"/>
      <c r="F60" s="25" t="n"/>
      <c r="G60" s="33" t="n"/>
      <c r="H60" s="25" t="n"/>
      <c r="I60" s="15" t="n"/>
      <c r="J60" s="29">
        <f>IF(A60="","",IF(B60="","Sponsor manquant",IF(COUNTIF('Suivi sponsors'!$A$2:$A$111,B60)=0,"ID sponsor inconnu",IF(G60="Réalisée","",IF(F60="","À planifier",IF(F60&lt;TODAY(),"En retard",IF(F60&lt;=TODAY()+'Paramètres'!$B$5,"À échéance","OK")))))))</f>
        <v/>
      </c>
    </row>
    <row r="61" ht="32" customHeight="1">
      <c r="A61" s="15" t="n"/>
      <c r="B61" s="15" t="n"/>
      <c r="C61" s="15" t="n"/>
      <c r="D61" s="24" t="n"/>
      <c r="E61" s="15" t="n"/>
      <c r="F61" s="25" t="n"/>
      <c r="G61" s="33" t="n"/>
      <c r="H61" s="25" t="n"/>
      <c r="I61" s="15" t="n"/>
      <c r="J61" s="32">
        <f>IF(A61="","",IF(B61="","Sponsor manquant",IF(COUNTIF('Suivi sponsors'!$A$2:$A$111,B61)=0,"ID sponsor inconnu",IF(G61="Réalisée","",IF(F61="","À planifier",IF(F61&lt;TODAY(),"En retard",IF(F61&lt;=TODAY()+'Paramètres'!$B$5,"À échéance","OK")))))))</f>
        <v/>
      </c>
    </row>
    <row r="62" ht="32" customHeight="1">
      <c r="A62" s="15" t="n"/>
      <c r="B62" s="15" t="n"/>
      <c r="C62" s="15" t="n"/>
      <c r="D62" s="24" t="n"/>
      <c r="E62" s="15" t="n"/>
      <c r="F62" s="25" t="n"/>
      <c r="G62" s="33" t="n"/>
      <c r="H62" s="25" t="n"/>
      <c r="I62" s="15" t="n"/>
      <c r="J62" s="29">
        <f>IF(A62="","",IF(B62="","Sponsor manquant",IF(COUNTIF('Suivi sponsors'!$A$2:$A$111,B62)=0,"ID sponsor inconnu",IF(G62="Réalisée","",IF(F62="","À planifier",IF(F62&lt;TODAY(),"En retard",IF(F62&lt;=TODAY()+'Paramètres'!$B$5,"À échéance","OK")))))))</f>
        <v/>
      </c>
    </row>
    <row r="63" ht="32" customHeight="1">
      <c r="A63" s="15" t="n"/>
      <c r="B63" s="15" t="n"/>
      <c r="C63" s="15" t="n"/>
      <c r="D63" s="24" t="n"/>
      <c r="E63" s="15" t="n"/>
      <c r="F63" s="25" t="n"/>
      <c r="G63" s="33" t="n"/>
      <c r="H63" s="25" t="n"/>
      <c r="I63" s="15" t="n"/>
      <c r="J63" s="32">
        <f>IF(A63="","",IF(B63="","Sponsor manquant",IF(COUNTIF('Suivi sponsors'!$A$2:$A$111,B63)=0,"ID sponsor inconnu",IF(G63="Réalisée","",IF(F63="","À planifier",IF(F63&lt;TODAY(),"En retard",IF(F63&lt;=TODAY()+'Paramètres'!$B$5,"À échéance","OK")))))))</f>
        <v/>
      </c>
    </row>
    <row r="64" ht="32" customHeight="1">
      <c r="A64" s="15" t="n"/>
      <c r="B64" s="15" t="n"/>
      <c r="C64" s="15" t="n"/>
      <c r="D64" s="24" t="n"/>
      <c r="E64" s="15" t="n"/>
      <c r="F64" s="25" t="n"/>
      <c r="G64" s="33" t="n"/>
      <c r="H64" s="25" t="n"/>
      <c r="I64" s="15" t="n"/>
      <c r="J64" s="29">
        <f>IF(A64="","",IF(B64="","Sponsor manquant",IF(COUNTIF('Suivi sponsors'!$A$2:$A$111,B64)=0,"ID sponsor inconnu",IF(G64="Réalisée","",IF(F64="","À planifier",IF(F64&lt;TODAY(),"En retard",IF(F64&lt;=TODAY()+'Paramètres'!$B$5,"À échéance","OK")))))))</f>
        <v/>
      </c>
    </row>
    <row r="65" ht="32" customHeight="1">
      <c r="A65" s="15" t="n"/>
      <c r="B65" s="15" t="n"/>
      <c r="C65" s="15" t="n"/>
      <c r="D65" s="24" t="n"/>
      <c r="E65" s="15" t="n"/>
      <c r="F65" s="25" t="n"/>
      <c r="G65" s="33" t="n"/>
      <c r="H65" s="25" t="n"/>
      <c r="I65" s="15" t="n"/>
      <c r="J65" s="32">
        <f>IF(A65="","",IF(B65="","Sponsor manquant",IF(COUNTIF('Suivi sponsors'!$A$2:$A$111,B65)=0,"ID sponsor inconnu",IF(G65="Réalisée","",IF(F65="","À planifier",IF(F65&lt;TODAY(),"En retard",IF(F65&lt;=TODAY()+'Paramètres'!$B$5,"À échéance","OK")))))))</f>
        <v/>
      </c>
    </row>
    <row r="66" ht="32" customHeight="1">
      <c r="A66" s="15" t="n"/>
      <c r="B66" s="15" t="n"/>
      <c r="C66" s="15" t="n"/>
      <c r="D66" s="24" t="n"/>
      <c r="E66" s="15" t="n"/>
      <c r="F66" s="25" t="n"/>
      <c r="G66" s="33" t="n"/>
      <c r="H66" s="25" t="n"/>
      <c r="I66" s="15" t="n"/>
      <c r="J66" s="29">
        <f>IF(A66="","",IF(B66="","Sponsor manquant",IF(COUNTIF('Suivi sponsors'!$A$2:$A$111,B66)=0,"ID sponsor inconnu",IF(G66="Réalisée","",IF(F66="","À planifier",IF(F66&lt;TODAY(),"En retard",IF(F66&lt;=TODAY()+'Paramètres'!$B$5,"À échéance","OK")))))))</f>
        <v/>
      </c>
    </row>
    <row r="67" ht="32" customHeight="1">
      <c r="A67" s="15" t="n"/>
      <c r="B67" s="15" t="n"/>
      <c r="C67" s="15" t="n"/>
      <c r="D67" s="24" t="n"/>
      <c r="E67" s="15" t="n"/>
      <c r="F67" s="25" t="n"/>
      <c r="G67" s="33" t="n"/>
      <c r="H67" s="25" t="n"/>
      <c r="I67" s="15" t="n"/>
      <c r="J67" s="32">
        <f>IF(A67="","",IF(B67="","Sponsor manquant",IF(COUNTIF('Suivi sponsors'!$A$2:$A$111,B67)=0,"ID sponsor inconnu",IF(G67="Réalisée","",IF(F67="","À planifier",IF(F67&lt;TODAY(),"En retard",IF(F67&lt;=TODAY()+'Paramètres'!$B$5,"À échéance","OK")))))))</f>
        <v/>
      </c>
    </row>
    <row r="68" ht="32" customHeight="1">
      <c r="A68" s="15" t="n"/>
      <c r="B68" s="15" t="n"/>
      <c r="C68" s="15" t="n"/>
      <c r="D68" s="24" t="n"/>
      <c r="E68" s="15" t="n"/>
      <c r="F68" s="25" t="n"/>
      <c r="G68" s="33" t="n"/>
      <c r="H68" s="25" t="n"/>
      <c r="I68" s="15" t="n"/>
      <c r="J68" s="29">
        <f>IF(A68="","",IF(B68="","Sponsor manquant",IF(COUNTIF('Suivi sponsors'!$A$2:$A$111,B68)=0,"ID sponsor inconnu",IF(G68="Réalisée","",IF(F68="","À planifier",IF(F68&lt;TODAY(),"En retard",IF(F68&lt;=TODAY()+'Paramètres'!$B$5,"À échéance","OK")))))))</f>
        <v/>
      </c>
    </row>
    <row r="69" ht="32" customHeight="1">
      <c r="A69" s="15" t="n"/>
      <c r="B69" s="15" t="n"/>
      <c r="C69" s="15" t="n"/>
      <c r="D69" s="24" t="n"/>
      <c r="E69" s="15" t="n"/>
      <c r="F69" s="25" t="n"/>
      <c r="G69" s="33" t="n"/>
      <c r="H69" s="25" t="n"/>
      <c r="I69" s="15" t="n"/>
      <c r="J69" s="32">
        <f>IF(A69="","",IF(B69="","Sponsor manquant",IF(COUNTIF('Suivi sponsors'!$A$2:$A$111,B69)=0,"ID sponsor inconnu",IF(G69="Réalisée","",IF(F69="","À planifier",IF(F69&lt;TODAY(),"En retard",IF(F69&lt;=TODAY()+'Paramètres'!$B$5,"À échéance","OK")))))))</f>
        <v/>
      </c>
    </row>
    <row r="70" ht="32" customHeight="1">
      <c r="A70" s="15" t="n"/>
      <c r="B70" s="15" t="n"/>
      <c r="C70" s="15" t="n"/>
      <c r="D70" s="24" t="n"/>
      <c r="E70" s="15" t="n"/>
      <c r="F70" s="25" t="n"/>
      <c r="G70" s="33" t="n"/>
      <c r="H70" s="25" t="n"/>
      <c r="I70" s="15" t="n"/>
      <c r="J70" s="29">
        <f>IF(A70="","",IF(B70="","Sponsor manquant",IF(COUNTIF('Suivi sponsors'!$A$2:$A$111,B70)=0,"ID sponsor inconnu",IF(G70="Réalisée","",IF(F70="","À planifier",IF(F70&lt;TODAY(),"En retard",IF(F70&lt;=TODAY()+'Paramètres'!$B$5,"À échéance","OK")))))))</f>
        <v/>
      </c>
    </row>
    <row r="71" ht="32" customHeight="1">
      <c r="A71" s="15" t="n"/>
      <c r="B71" s="15" t="n"/>
      <c r="C71" s="15" t="n"/>
      <c r="D71" s="24" t="n"/>
      <c r="E71" s="15" t="n"/>
      <c r="F71" s="25" t="n"/>
      <c r="G71" s="33" t="n"/>
      <c r="H71" s="25" t="n"/>
      <c r="I71" s="15" t="n"/>
      <c r="J71" s="32">
        <f>IF(A71="","",IF(B71="","Sponsor manquant",IF(COUNTIF('Suivi sponsors'!$A$2:$A$111,B71)=0,"ID sponsor inconnu",IF(G71="Réalisée","",IF(F71="","À planifier",IF(F71&lt;TODAY(),"En retard",IF(F71&lt;=TODAY()+'Paramètres'!$B$5,"À échéance","OK")))))))</f>
        <v/>
      </c>
    </row>
    <row r="72" ht="32" customHeight="1">
      <c r="A72" s="15" t="n"/>
      <c r="B72" s="15" t="n"/>
      <c r="C72" s="15" t="n"/>
      <c r="D72" s="24" t="n"/>
      <c r="E72" s="15" t="n"/>
      <c r="F72" s="25" t="n"/>
      <c r="G72" s="33" t="n"/>
      <c r="H72" s="25" t="n"/>
      <c r="I72" s="15" t="n"/>
      <c r="J72" s="29">
        <f>IF(A72="","",IF(B72="","Sponsor manquant",IF(COUNTIF('Suivi sponsors'!$A$2:$A$111,B72)=0,"ID sponsor inconnu",IF(G72="Réalisée","",IF(F72="","À planifier",IF(F72&lt;TODAY(),"En retard",IF(F72&lt;=TODAY()+'Paramètres'!$B$5,"À échéance","OK")))))))</f>
        <v/>
      </c>
    </row>
    <row r="73" ht="32" customHeight="1">
      <c r="A73" s="15" t="n"/>
      <c r="B73" s="15" t="n"/>
      <c r="C73" s="15" t="n"/>
      <c r="D73" s="24" t="n"/>
      <c r="E73" s="15" t="n"/>
      <c r="F73" s="25" t="n"/>
      <c r="G73" s="33" t="n"/>
      <c r="H73" s="25" t="n"/>
      <c r="I73" s="15" t="n"/>
      <c r="J73" s="32">
        <f>IF(A73="","",IF(B73="","Sponsor manquant",IF(COUNTIF('Suivi sponsors'!$A$2:$A$111,B73)=0,"ID sponsor inconnu",IF(G73="Réalisée","",IF(F73="","À planifier",IF(F73&lt;TODAY(),"En retard",IF(F73&lt;=TODAY()+'Paramètres'!$B$5,"À échéance","OK")))))))</f>
        <v/>
      </c>
    </row>
    <row r="74" ht="32" customHeight="1">
      <c r="A74" s="15" t="n"/>
      <c r="B74" s="15" t="n"/>
      <c r="C74" s="15" t="n"/>
      <c r="D74" s="24" t="n"/>
      <c r="E74" s="15" t="n"/>
      <c r="F74" s="25" t="n"/>
      <c r="G74" s="33" t="n"/>
      <c r="H74" s="25" t="n"/>
      <c r="I74" s="15" t="n"/>
      <c r="J74" s="29">
        <f>IF(A74="","",IF(B74="","Sponsor manquant",IF(COUNTIF('Suivi sponsors'!$A$2:$A$111,B74)=0,"ID sponsor inconnu",IF(G74="Réalisée","",IF(F74="","À planifier",IF(F74&lt;TODAY(),"En retard",IF(F74&lt;=TODAY()+'Paramètres'!$B$5,"À échéance","OK")))))))</f>
        <v/>
      </c>
    </row>
    <row r="75" ht="32" customHeight="1">
      <c r="A75" s="15" t="n"/>
      <c r="B75" s="15" t="n"/>
      <c r="C75" s="15" t="n"/>
      <c r="D75" s="24" t="n"/>
      <c r="E75" s="15" t="n"/>
      <c r="F75" s="25" t="n"/>
      <c r="G75" s="33" t="n"/>
      <c r="H75" s="25" t="n"/>
      <c r="I75" s="15" t="n"/>
      <c r="J75" s="32">
        <f>IF(A75="","",IF(B75="","Sponsor manquant",IF(COUNTIF('Suivi sponsors'!$A$2:$A$111,B75)=0,"ID sponsor inconnu",IF(G75="Réalisée","",IF(F75="","À planifier",IF(F75&lt;TODAY(),"En retard",IF(F75&lt;=TODAY()+'Paramètres'!$B$5,"À échéance","OK")))))))</f>
        <v/>
      </c>
    </row>
    <row r="76" ht="32" customHeight="1">
      <c r="A76" s="15" t="n"/>
      <c r="B76" s="15" t="n"/>
      <c r="C76" s="15" t="n"/>
      <c r="D76" s="24" t="n"/>
      <c r="E76" s="15" t="n"/>
      <c r="F76" s="25" t="n"/>
      <c r="G76" s="33" t="n"/>
      <c r="H76" s="25" t="n"/>
      <c r="I76" s="15" t="n"/>
      <c r="J76" s="29">
        <f>IF(A76="","",IF(B76="","Sponsor manquant",IF(COUNTIF('Suivi sponsors'!$A$2:$A$111,B76)=0,"ID sponsor inconnu",IF(G76="Réalisée","",IF(F76="","À planifier",IF(F76&lt;TODAY(),"En retard",IF(F76&lt;=TODAY()+'Paramètres'!$B$5,"À échéance","OK")))))))</f>
        <v/>
      </c>
    </row>
    <row r="77" ht="32" customHeight="1">
      <c r="A77" s="15" t="n"/>
      <c r="B77" s="15" t="n"/>
      <c r="C77" s="15" t="n"/>
      <c r="D77" s="24" t="n"/>
      <c r="E77" s="15" t="n"/>
      <c r="F77" s="25" t="n"/>
      <c r="G77" s="33" t="n"/>
      <c r="H77" s="25" t="n"/>
      <c r="I77" s="15" t="n"/>
      <c r="J77" s="32">
        <f>IF(A77="","",IF(B77="","Sponsor manquant",IF(COUNTIF('Suivi sponsors'!$A$2:$A$111,B77)=0,"ID sponsor inconnu",IF(G77="Réalisée","",IF(F77="","À planifier",IF(F77&lt;TODAY(),"En retard",IF(F77&lt;=TODAY()+'Paramètres'!$B$5,"À échéance","OK")))))))</f>
        <v/>
      </c>
    </row>
    <row r="78" ht="32" customHeight="1">
      <c r="A78" s="15" t="n"/>
      <c r="B78" s="15" t="n"/>
      <c r="C78" s="15" t="n"/>
      <c r="D78" s="24" t="n"/>
      <c r="E78" s="15" t="n"/>
      <c r="F78" s="25" t="n"/>
      <c r="G78" s="33" t="n"/>
      <c r="H78" s="25" t="n"/>
      <c r="I78" s="15" t="n"/>
      <c r="J78" s="29">
        <f>IF(A78="","",IF(B78="","Sponsor manquant",IF(COUNTIF('Suivi sponsors'!$A$2:$A$111,B78)=0,"ID sponsor inconnu",IF(G78="Réalisée","",IF(F78="","À planifier",IF(F78&lt;TODAY(),"En retard",IF(F78&lt;=TODAY()+'Paramètres'!$B$5,"À échéance","OK")))))))</f>
        <v/>
      </c>
    </row>
    <row r="79" ht="32" customHeight="1">
      <c r="A79" s="15" t="n"/>
      <c r="B79" s="15" t="n"/>
      <c r="C79" s="15" t="n"/>
      <c r="D79" s="24" t="n"/>
      <c r="E79" s="15" t="n"/>
      <c r="F79" s="25" t="n"/>
      <c r="G79" s="33" t="n"/>
      <c r="H79" s="25" t="n"/>
      <c r="I79" s="15" t="n"/>
      <c r="J79" s="32">
        <f>IF(A79="","",IF(B79="","Sponsor manquant",IF(COUNTIF('Suivi sponsors'!$A$2:$A$111,B79)=0,"ID sponsor inconnu",IF(G79="Réalisée","",IF(F79="","À planifier",IF(F79&lt;TODAY(),"En retard",IF(F79&lt;=TODAY()+'Paramètres'!$B$5,"À échéance","OK")))))))</f>
        <v/>
      </c>
    </row>
    <row r="80" ht="32" customHeight="1">
      <c r="A80" s="15" t="n"/>
      <c r="B80" s="15" t="n"/>
      <c r="C80" s="15" t="n"/>
      <c r="D80" s="24" t="n"/>
      <c r="E80" s="15" t="n"/>
      <c r="F80" s="25" t="n"/>
      <c r="G80" s="33" t="n"/>
      <c r="H80" s="25" t="n"/>
      <c r="I80" s="15" t="n"/>
      <c r="J80" s="29">
        <f>IF(A80="","",IF(B80="","Sponsor manquant",IF(COUNTIF('Suivi sponsors'!$A$2:$A$111,B80)=0,"ID sponsor inconnu",IF(G80="Réalisée","",IF(F80="","À planifier",IF(F80&lt;TODAY(),"En retard",IF(F80&lt;=TODAY()+'Paramètres'!$B$5,"À échéance","OK")))))))</f>
        <v/>
      </c>
    </row>
    <row r="81" ht="32" customHeight="1">
      <c r="A81" s="15" t="n"/>
      <c r="B81" s="15" t="n"/>
      <c r="C81" s="15" t="n"/>
      <c r="D81" s="24" t="n"/>
      <c r="E81" s="15" t="n"/>
      <c r="F81" s="25" t="n"/>
      <c r="G81" s="33" t="n"/>
      <c r="H81" s="25" t="n"/>
      <c r="I81" s="15" t="n"/>
      <c r="J81" s="32">
        <f>IF(A81="","",IF(B81="","Sponsor manquant",IF(COUNTIF('Suivi sponsors'!$A$2:$A$111,B81)=0,"ID sponsor inconnu",IF(G81="Réalisée","",IF(F81="","À planifier",IF(F81&lt;TODAY(),"En retard",IF(F81&lt;=TODAY()+'Paramètres'!$B$5,"À échéance","OK")))))))</f>
        <v/>
      </c>
    </row>
    <row r="82" ht="32" customHeight="1">
      <c r="A82" s="15" t="n"/>
      <c r="B82" s="15" t="n"/>
      <c r="C82" s="15" t="n"/>
      <c r="D82" s="24" t="n"/>
      <c r="E82" s="15" t="n"/>
      <c r="F82" s="25" t="n"/>
      <c r="G82" s="33" t="n"/>
      <c r="H82" s="25" t="n"/>
      <c r="I82" s="15" t="n"/>
      <c r="J82" s="29">
        <f>IF(A82="","",IF(B82="","Sponsor manquant",IF(COUNTIF('Suivi sponsors'!$A$2:$A$111,B82)=0,"ID sponsor inconnu",IF(G82="Réalisée","",IF(F82="","À planifier",IF(F82&lt;TODAY(),"En retard",IF(F82&lt;=TODAY()+'Paramètres'!$B$5,"À échéance","OK")))))))</f>
        <v/>
      </c>
    </row>
    <row r="83" ht="32" customHeight="1">
      <c r="A83" s="15" t="n"/>
      <c r="B83" s="15" t="n"/>
      <c r="C83" s="15" t="n"/>
      <c r="D83" s="24" t="n"/>
      <c r="E83" s="15" t="n"/>
      <c r="F83" s="25" t="n"/>
      <c r="G83" s="33" t="n"/>
      <c r="H83" s="25" t="n"/>
      <c r="I83" s="15" t="n"/>
      <c r="J83" s="32">
        <f>IF(A83="","",IF(B83="","Sponsor manquant",IF(COUNTIF('Suivi sponsors'!$A$2:$A$111,B83)=0,"ID sponsor inconnu",IF(G83="Réalisée","",IF(F83="","À planifier",IF(F83&lt;TODAY(),"En retard",IF(F83&lt;=TODAY()+'Paramètres'!$B$5,"À échéance","OK")))))))</f>
        <v/>
      </c>
    </row>
    <row r="84" ht="32" customHeight="1">
      <c r="A84" s="15" t="n"/>
      <c r="B84" s="15" t="n"/>
      <c r="C84" s="15" t="n"/>
      <c r="D84" s="24" t="n"/>
      <c r="E84" s="15" t="n"/>
      <c r="F84" s="25" t="n"/>
      <c r="G84" s="33" t="n"/>
      <c r="H84" s="25" t="n"/>
      <c r="I84" s="15" t="n"/>
      <c r="J84" s="29">
        <f>IF(A84="","",IF(B84="","Sponsor manquant",IF(COUNTIF('Suivi sponsors'!$A$2:$A$111,B84)=0,"ID sponsor inconnu",IF(G84="Réalisée","",IF(F84="","À planifier",IF(F84&lt;TODAY(),"En retard",IF(F84&lt;=TODAY()+'Paramètres'!$B$5,"À échéance","OK")))))))</f>
        <v/>
      </c>
    </row>
    <row r="85" ht="32" customHeight="1">
      <c r="A85" s="15" t="n"/>
      <c r="B85" s="15" t="n"/>
      <c r="C85" s="15" t="n"/>
      <c r="D85" s="24" t="n"/>
      <c r="E85" s="15" t="n"/>
      <c r="F85" s="25" t="n"/>
      <c r="G85" s="33" t="n"/>
      <c r="H85" s="25" t="n"/>
      <c r="I85" s="15" t="n"/>
      <c r="J85" s="32">
        <f>IF(A85="","",IF(B85="","Sponsor manquant",IF(COUNTIF('Suivi sponsors'!$A$2:$A$111,B85)=0,"ID sponsor inconnu",IF(G85="Réalisée","",IF(F85="","À planifier",IF(F85&lt;TODAY(),"En retard",IF(F85&lt;=TODAY()+'Paramètres'!$B$5,"À échéance","OK")))))))</f>
        <v/>
      </c>
    </row>
    <row r="86" ht="32" customHeight="1">
      <c r="A86" s="15" t="n"/>
      <c r="B86" s="15" t="n"/>
      <c r="C86" s="15" t="n"/>
      <c r="D86" s="24" t="n"/>
      <c r="E86" s="15" t="n"/>
      <c r="F86" s="25" t="n"/>
      <c r="G86" s="33" t="n"/>
      <c r="H86" s="25" t="n"/>
      <c r="I86" s="15" t="n"/>
      <c r="J86" s="29">
        <f>IF(A86="","",IF(B86="","Sponsor manquant",IF(COUNTIF('Suivi sponsors'!$A$2:$A$111,B86)=0,"ID sponsor inconnu",IF(G86="Réalisée","",IF(F86="","À planifier",IF(F86&lt;TODAY(),"En retard",IF(F86&lt;=TODAY()+'Paramètres'!$B$5,"À échéance","OK")))))))</f>
        <v/>
      </c>
    </row>
    <row r="87" ht="32" customHeight="1">
      <c r="A87" s="15" t="n"/>
      <c r="B87" s="15" t="n"/>
      <c r="C87" s="15" t="n"/>
      <c r="D87" s="24" t="n"/>
      <c r="E87" s="15" t="n"/>
      <c r="F87" s="25" t="n"/>
      <c r="G87" s="33" t="n"/>
      <c r="H87" s="25" t="n"/>
      <c r="I87" s="15" t="n"/>
      <c r="J87" s="32">
        <f>IF(A87="","",IF(B87="","Sponsor manquant",IF(COUNTIF('Suivi sponsors'!$A$2:$A$111,B87)=0,"ID sponsor inconnu",IF(G87="Réalisée","",IF(F87="","À planifier",IF(F87&lt;TODAY(),"En retard",IF(F87&lt;=TODAY()+'Paramètres'!$B$5,"À échéance","OK")))))))</f>
        <v/>
      </c>
    </row>
    <row r="88" ht="32" customHeight="1">
      <c r="A88" s="15" t="n"/>
      <c r="B88" s="15" t="n"/>
      <c r="C88" s="15" t="n"/>
      <c r="D88" s="24" t="n"/>
      <c r="E88" s="15" t="n"/>
      <c r="F88" s="25" t="n"/>
      <c r="G88" s="33" t="n"/>
      <c r="H88" s="25" t="n"/>
      <c r="I88" s="15" t="n"/>
      <c r="J88" s="29">
        <f>IF(A88="","",IF(B88="","Sponsor manquant",IF(COUNTIF('Suivi sponsors'!$A$2:$A$111,B88)=0,"ID sponsor inconnu",IF(G88="Réalisée","",IF(F88="","À planifier",IF(F88&lt;TODAY(),"En retard",IF(F88&lt;=TODAY()+'Paramètres'!$B$5,"À échéance","OK")))))))</f>
        <v/>
      </c>
    </row>
    <row r="89" ht="32" customHeight="1">
      <c r="A89" s="15" t="n"/>
      <c r="B89" s="15" t="n"/>
      <c r="C89" s="15" t="n"/>
      <c r="D89" s="24" t="n"/>
      <c r="E89" s="15" t="n"/>
      <c r="F89" s="25" t="n"/>
      <c r="G89" s="33" t="n"/>
      <c r="H89" s="25" t="n"/>
      <c r="I89" s="15" t="n"/>
      <c r="J89" s="32">
        <f>IF(A89="","",IF(B89="","Sponsor manquant",IF(COUNTIF('Suivi sponsors'!$A$2:$A$111,B89)=0,"ID sponsor inconnu",IF(G89="Réalisée","",IF(F89="","À planifier",IF(F89&lt;TODAY(),"En retard",IF(F89&lt;=TODAY()+'Paramètres'!$B$5,"À échéance","OK")))))))</f>
        <v/>
      </c>
    </row>
    <row r="90" ht="32" customHeight="1">
      <c r="A90" s="15" t="n"/>
      <c r="B90" s="15" t="n"/>
      <c r="C90" s="15" t="n"/>
      <c r="D90" s="24" t="n"/>
      <c r="E90" s="15" t="n"/>
      <c r="F90" s="25" t="n"/>
      <c r="G90" s="33" t="n"/>
      <c r="H90" s="25" t="n"/>
      <c r="I90" s="15" t="n"/>
      <c r="J90" s="29">
        <f>IF(A90="","",IF(B90="","Sponsor manquant",IF(COUNTIF('Suivi sponsors'!$A$2:$A$111,B90)=0,"ID sponsor inconnu",IF(G90="Réalisée","",IF(F90="","À planifier",IF(F90&lt;TODAY(),"En retard",IF(F90&lt;=TODAY()+'Paramètres'!$B$5,"À échéance","OK")))))))</f>
        <v/>
      </c>
    </row>
    <row r="91" ht="32" customHeight="1">
      <c r="A91" s="15" t="n"/>
      <c r="B91" s="15" t="n"/>
      <c r="C91" s="15" t="n"/>
      <c r="D91" s="24" t="n"/>
      <c r="E91" s="15" t="n"/>
      <c r="F91" s="25" t="n"/>
      <c r="G91" s="33" t="n"/>
      <c r="H91" s="25" t="n"/>
      <c r="I91" s="15" t="n"/>
      <c r="J91" s="32">
        <f>IF(A91="","",IF(B91="","Sponsor manquant",IF(COUNTIF('Suivi sponsors'!$A$2:$A$111,B91)=0,"ID sponsor inconnu",IF(G91="Réalisée","",IF(F91="","À planifier",IF(F91&lt;TODAY(),"En retard",IF(F91&lt;=TODAY()+'Paramètres'!$B$5,"À échéance","OK")))))))</f>
        <v/>
      </c>
    </row>
    <row r="92" ht="32" customHeight="1">
      <c r="A92" s="15" t="n"/>
      <c r="B92" s="15" t="n"/>
      <c r="C92" s="15" t="n"/>
      <c r="D92" s="24" t="n"/>
      <c r="E92" s="15" t="n"/>
      <c r="F92" s="25" t="n"/>
      <c r="G92" s="33" t="n"/>
      <c r="H92" s="25" t="n"/>
      <c r="I92" s="15" t="n"/>
      <c r="J92" s="29">
        <f>IF(A92="","",IF(B92="","Sponsor manquant",IF(COUNTIF('Suivi sponsors'!$A$2:$A$111,B92)=0,"ID sponsor inconnu",IF(G92="Réalisée","",IF(F92="","À planifier",IF(F92&lt;TODAY(),"En retard",IF(F92&lt;=TODAY()+'Paramètres'!$B$5,"À échéance","OK")))))))</f>
        <v/>
      </c>
    </row>
    <row r="93" ht="32" customHeight="1">
      <c r="A93" s="15" t="n"/>
      <c r="B93" s="15" t="n"/>
      <c r="C93" s="15" t="n"/>
      <c r="D93" s="24" t="n"/>
      <c r="E93" s="15" t="n"/>
      <c r="F93" s="25" t="n"/>
      <c r="G93" s="33" t="n"/>
      <c r="H93" s="25" t="n"/>
      <c r="I93" s="15" t="n"/>
      <c r="J93" s="32">
        <f>IF(A93="","",IF(B93="","Sponsor manquant",IF(COUNTIF('Suivi sponsors'!$A$2:$A$111,B93)=0,"ID sponsor inconnu",IF(G93="Réalisée","",IF(F93="","À planifier",IF(F93&lt;TODAY(),"En retard",IF(F93&lt;=TODAY()+'Paramètres'!$B$5,"À échéance","OK")))))))</f>
        <v/>
      </c>
    </row>
    <row r="94" ht="32" customHeight="1">
      <c r="A94" s="15" t="n"/>
      <c r="B94" s="15" t="n"/>
      <c r="C94" s="15" t="n"/>
      <c r="D94" s="24" t="n"/>
      <c r="E94" s="15" t="n"/>
      <c r="F94" s="25" t="n"/>
      <c r="G94" s="33" t="n"/>
      <c r="H94" s="25" t="n"/>
      <c r="I94" s="15" t="n"/>
      <c r="J94" s="29">
        <f>IF(A94="","",IF(B94="","Sponsor manquant",IF(COUNTIF('Suivi sponsors'!$A$2:$A$111,B94)=0,"ID sponsor inconnu",IF(G94="Réalisée","",IF(F94="","À planifier",IF(F94&lt;TODAY(),"En retard",IF(F94&lt;=TODAY()+'Paramètres'!$B$5,"À échéance","OK")))))))</f>
        <v/>
      </c>
    </row>
    <row r="95" ht="32" customHeight="1">
      <c r="A95" s="15" t="n"/>
      <c r="B95" s="15" t="n"/>
      <c r="C95" s="15" t="n"/>
      <c r="D95" s="24" t="n"/>
      <c r="E95" s="15" t="n"/>
      <c r="F95" s="25" t="n"/>
      <c r="G95" s="33" t="n"/>
      <c r="H95" s="25" t="n"/>
      <c r="I95" s="15" t="n"/>
      <c r="J95" s="32">
        <f>IF(A95="","",IF(B95="","Sponsor manquant",IF(COUNTIF('Suivi sponsors'!$A$2:$A$111,B95)=0,"ID sponsor inconnu",IF(G95="Réalisée","",IF(F95="","À planifier",IF(F95&lt;TODAY(),"En retard",IF(F95&lt;=TODAY()+'Paramètres'!$B$5,"À échéance","OK")))))))</f>
        <v/>
      </c>
    </row>
    <row r="96" ht="32" customHeight="1">
      <c r="A96" s="15" t="n"/>
      <c r="B96" s="15" t="n"/>
      <c r="C96" s="15" t="n"/>
      <c r="D96" s="24" t="n"/>
      <c r="E96" s="15" t="n"/>
      <c r="F96" s="25" t="n"/>
      <c r="G96" s="33" t="n"/>
      <c r="H96" s="25" t="n"/>
      <c r="I96" s="15" t="n"/>
      <c r="J96" s="29">
        <f>IF(A96="","",IF(B96="","Sponsor manquant",IF(COUNTIF('Suivi sponsors'!$A$2:$A$111,B96)=0,"ID sponsor inconnu",IF(G96="Réalisée","",IF(F96="","À planifier",IF(F96&lt;TODAY(),"En retard",IF(F96&lt;=TODAY()+'Paramètres'!$B$5,"À échéance","OK")))))))</f>
        <v/>
      </c>
    </row>
    <row r="97" ht="32" customHeight="1">
      <c r="A97" s="15" t="n"/>
      <c r="B97" s="15" t="n"/>
      <c r="C97" s="15" t="n"/>
      <c r="D97" s="24" t="n"/>
      <c r="E97" s="15" t="n"/>
      <c r="F97" s="25" t="n"/>
      <c r="G97" s="33" t="n"/>
      <c r="H97" s="25" t="n"/>
      <c r="I97" s="15" t="n"/>
      <c r="J97" s="32">
        <f>IF(A97="","",IF(B97="","Sponsor manquant",IF(COUNTIF('Suivi sponsors'!$A$2:$A$111,B97)=0,"ID sponsor inconnu",IF(G97="Réalisée","",IF(F97="","À planifier",IF(F97&lt;TODAY(),"En retard",IF(F97&lt;=TODAY()+'Paramètres'!$B$5,"À échéance","OK")))))))</f>
        <v/>
      </c>
    </row>
    <row r="98" ht="32" customHeight="1">
      <c r="A98" s="15" t="n"/>
      <c r="B98" s="15" t="n"/>
      <c r="C98" s="15" t="n"/>
      <c r="D98" s="24" t="n"/>
      <c r="E98" s="15" t="n"/>
      <c r="F98" s="25" t="n"/>
      <c r="G98" s="33" t="n"/>
      <c r="H98" s="25" t="n"/>
      <c r="I98" s="15" t="n"/>
      <c r="J98" s="29">
        <f>IF(A98="","",IF(B98="","Sponsor manquant",IF(COUNTIF('Suivi sponsors'!$A$2:$A$111,B98)=0,"ID sponsor inconnu",IF(G98="Réalisée","",IF(F98="","À planifier",IF(F98&lt;TODAY(),"En retard",IF(F98&lt;=TODAY()+'Paramètres'!$B$5,"À échéance","OK")))))))</f>
        <v/>
      </c>
    </row>
    <row r="99" ht="32" customHeight="1">
      <c r="A99" s="15" t="n"/>
      <c r="B99" s="15" t="n"/>
      <c r="C99" s="15" t="n"/>
      <c r="D99" s="24" t="n"/>
      <c r="E99" s="15" t="n"/>
      <c r="F99" s="25" t="n"/>
      <c r="G99" s="33" t="n"/>
      <c r="H99" s="25" t="n"/>
      <c r="I99" s="15" t="n"/>
      <c r="J99" s="32">
        <f>IF(A99="","",IF(B99="","Sponsor manquant",IF(COUNTIF('Suivi sponsors'!$A$2:$A$111,B99)=0,"ID sponsor inconnu",IF(G99="Réalisée","",IF(F99="","À planifier",IF(F99&lt;TODAY(),"En retard",IF(F99&lt;=TODAY()+'Paramètres'!$B$5,"À échéance","OK")))))))</f>
        <v/>
      </c>
    </row>
    <row r="100" ht="32" customHeight="1">
      <c r="A100" s="15" t="n"/>
      <c r="B100" s="15" t="n"/>
      <c r="C100" s="15" t="n"/>
      <c r="D100" s="24" t="n"/>
      <c r="E100" s="15" t="n"/>
      <c r="F100" s="25" t="n"/>
      <c r="G100" s="33" t="n"/>
      <c r="H100" s="25" t="n"/>
      <c r="I100" s="15" t="n"/>
      <c r="J100" s="29">
        <f>IF(A100="","",IF(B100="","Sponsor manquant",IF(COUNTIF('Suivi sponsors'!$A$2:$A$111,B100)=0,"ID sponsor inconnu",IF(G100="Réalisée","",IF(F100="","À planifier",IF(F100&lt;TODAY(),"En retard",IF(F100&lt;=TODAY()+'Paramètres'!$B$5,"À échéance","OK")))))))</f>
        <v/>
      </c>
    </row>
    <row r="101" ht="32" customHeight="1">
      <c r="A101" s="15" t="n"/>
      <c r="B101" s="15" t="n"/>
      <c r="C101" s="15" t="n"/>
      <c r="D101" s="24" t="n"/>
      <c r="E101" s="15" t="n"/>
      <c r="F101" s="25" t="n"/>
      <c r="G101" s="33" t="n"/>
      <c r="H101" s="25" t="n"/>
      <c r="I101" s="15" t="n"/>
      <c r="J101" s="32">
        <f>IF(A101="","",IF(B101="","Sponsor manquant",IF(COUNTIF('Suivi sponsors'!$A$2:$A$111,B101)=0,"ID sponsor inconnu",IF(G101="Réalisée","",IF(F101="","À planifier",IF(F101&lt;TODAY(),"En retard",IF(F101&lt;=TODAY()+'Paramètres'!$B$5,"À échéance","OK")))))))</f>
        <v/>
      </c>
    </row>
    <row r="102" ht="32" customHeight="1">
      <c r="A102" s="15" t="n"/>
      <c r="B102" s="15" t="n"/>
      <c r="C102" s="15" t="n"/>
      <c r="D102" s="24" t="n"/>
      <c r="E102" s="15" t="n"/>
      <c r="F102" s="25" t="n"/>
      <c r="G102" s="33" t="n"/>
      <c r="H102" s="25" t="n"/>
      <c r="I102" s="15" t="n"/>
      <c r="J102" s="29">
        <f>IF(A102="","",IF(B102="","Sponsor manquant",IF(COUNTIF('Suivi sponsors'!$A$2:$A$111,B102)=0,"ID sponsor inconnu",IF(G102="Réalisée","",IF(F102="","À planifier",IF(F102&lt;TODAY(),"En retard",IF(F102&lt;=TODAY()+'Paramètres'!$B$5,"À échéance","OK")))))))</f>
        <v/>
      </c>
    </row>
    <row r="103" ht="32" customHeight="1">
      <c r="A103" s="15" t="n"/>
      <c r="B103" s="15" t="n"/>
      <c r="C103" s="15" t="n"/>
      <c r="D103" s="24" t="n"/>
      <c r="E103" s="15" t="n"/>
      <c r="F103" s="25" t="n"/>
      <c r="G103" s="33" t="n"/>
      <c r="H103" s="25" t="n"/>
      <c r="I103" s="15" t="n"/>
      <c r="J103" s="32">
        <f>IF(A103="","",IF(B103="","Sponsor manquant",IF(COUNTIF('Suivi sponsors'!$A$2:$A$111,B103)=0,"ID sponsor inconnu",IF(G103="Réalisée","",IF(F103="","À planifier",IF(F103&lt;TODAY(),"En retard",IF(F103&lt;=TODAY()+'Paramètres'!$B$5,"À échéance","OK")))))))</f>
        <v/>
      </c>
    </row>
    <row r="104" ht="32" customHeight="1">
      <c r="A104" s="15" t="n"/>
      <c r="B104" s="15" t="n"/>
      <c r="C104" s="15" t="n"/>
      <c r="D104" s="24" t="n"/>
      <c r="E104" s="15" t="n"/>
      <c r="F104" s="25" t="n"/>
      <c r="G104" s="33" t="n"/>
      <c r="H104" s="25" t="n"/>
      <c r="I104" s="15" t="n"/>
      <c r="J104" s="29">
        <f>IF(A104="","",IF(B104="","Sponsor manquant",IF(COUNTIF('Suivi sponsors'!$A$2:$A$111,B104)=0,"ID sponsor inconnu",IF(G104="Réalisée","",IF(F104="","À planifier",IF(F104&lt;TODAY(),"En retard",IF(F104&lt;=TODAY()+'Paramètres'!$B$5,"À échéance","OK")))))))</f>
        <v/>
      </c>
    </row>
    <row r="105" ht="32" customHeight="1">
      <c r="A105" s="15" t="n"/>
      <c r="B105" s="15" t="n"/>
      <c r="C105" s="15" t="n"/>
      <c r="D105" s="24" t="n"/>
      <c r="E105" s="15" t="n"/>
      <c r="F105" s="25" t="n"/>
      <c r="G105" s="33" t="n"/>
      <c r="H105" s="25" t="n"/>
      <c r="I105" s="15" t="n"/>
      <c r="J105" s="32">
        <f>IF(A105="","",IF(B105="","Sponsor manquant",IF(COUNTIF('Suivi sponsors'!$A$2:$A$111,B105)=0,"ID sponsor inconnu",IF(G105="Réalisée","",IF(F105="","À planifier",IF(F105&lt;TODAY(),"En retard",IF(F105&lt;=TODAY()+'Paramètres'!$B$5,"À échéance","OK")))))))</f>
        <v/>
      </c>
    </row>
    <row r="106" ht="32" customHeight="1">
      <c r="A106" s="15" t="n"/>
      <c r="B106" s="15" t="n"/>
      <c r="C106" s="15" t="n"/>
      <c r="D106" s="24" t="n"/>
      <c r="E106" s="15" t="n"/>
      <c r="F106" s="25" t="n"/>
      <c r="G106" s="33" t="n"/>
      <c r="H106" s="25" t="n"/>
      <c r="I106" s="15" t="n"/>
      <c r="J106" s="29">
        <f>IF(A106="","",IF(B106="","Sponsor manquant",IF(COUNTIF('Suivi sponsors'!$A$2:$A$111,B106)=0,"ID sponsor inconnu",IF(G106="Réalisée","",IF(F106="","À planifier",IF(F106&lt;TODAY(),"En retard",IF(F106&lt;=TODAY()+'Paramètres'!$B$5,"À échéance","OK")))))))</f>
        <v/>
      </c>
    </row>
    <row r="107" ht="32" customHeight="1">
      <c r="A107" s="15" t="n"/>
      <c r="B107" s="15" t="n"/>
      <c r="C107" s="15" t="n"/>
      <c r="D107" s="24" t="n"/>
      <c r="E107" s="15" t="n"/>
      <c r="F107" s="25" t="n"/>
      <c r="G107" s="33" t="n"/>
      <c r="H107" s="25" t="n"/>
      <c r="I107" s="15" t="n"/>
      <c r="J107" s="32">
        <f>IF(A107="","",IF(B107="","Sponsor manquant",IF(COUNTIF('Suivi sponsors'!$A$2:$A$111,B107)=0,"ID sponsor inconnu",IF(G107="Réalisée","",IF(F107="","À planifier",IF(F107&lt;TODAY(),"En retard",IF(F107&lt;=TODAY()+'Paramètres'!$B$5,"À échéance","OK")))))))</f>
        <v/>
      </c>
    </row>
    <row r="108" ht="32" customHeight="1">
      <c r="A108" s="15" t="n"/>
      <c r="B108" s="15" t="n"/>
      <c r="C108" s="15" t="n"/>
      <c r="D108" s="24" t="n"/>
      <c r="E108" s="15" t="n"/>
      <c r="F108" s="25" t="n"/>
      <c r="G108" s="33" t="n"/>
      <c r="H108" s="25" t="n"/>
      <c r="I108" s="15" t="n"/>
      <c r="J108" s="29">
        <f>IF(A108="","",IF(B108="","Sponsor manquant",IF(COUNTIF('Suivi sponsors'!$A$2:$A$111,B108)=0,"ID sponsor inconnu",IF(G108="Réalisée","",IF(F108="","À planifier",IF(F108&lt;TODAY(),"En retard",IF(F108&lt;=TODAY()+'Paramètres'!$B$5,"À échéance","OK")))))))</f>
        <v/>
      </c>
    </row>
    <row r="109" ht="32" customHeight="1">
      <c r="A109" s="15" t="n"/>
      <c r="B109" s="15" t="n"/>
      <c r="C109" s="15" t="n"/>
      <c r="D109" s="24" t="n"/>
      <c r="E109" s="15" t="n"/>
      <c r="F109" s="25" t="n"/>
      <c r="G109" s="33" t="n"/>
      <c r="H109" s="25" t="n"/>
      <c r="I109" s="15" t="n"/>
      <c r="J109" s="32">
        <f>IF(A109="","",IF(B109="","Sponsor manquant",IF(COUNTIF('Suivi sponsors'!$A$2:$A$111,B109)=0,"ID sponsor inconnu",IF(G109="Réalisée","",IF(F109="","À planifier",IF(F109&lt;TODAY(),"En retard",IF(F109&lt;=TODAY()+'Paramètres'!$B$5,"À échéance","OK")))))))</f>
        <v/>
      </c>
    </row>
    <row r="110" ht="32" customHeight="1">
      <c r="A110" s="15" t="n"/>
      <c r="B110" s="15" t="n"/>
      <c r="C110" s="15" t="n"/>
      <c r="D110" s="24" t="n"/>
      <c r="E110" s="15" t="n"/>
      <c r="F110" s="25" t="n"/>
      <c r="G110" s="33" t="n"/>
      <c r="H110" s="25" t="n"/>
      <c r="I110" s="15" t="n"/>
      <c r="J110" s="29">
        <f>IF(A110="","",IF(B110="","Sponsor manquant",IF(COUNTIF('Suivi sponsors'!$A$2:$A$111,B110)=0,"ID sponsor inconnu",IF(G110="Réalisée","",IF(F110="","À planifier",IF(F110&lt;TODAY(),"En retard",IF(F110&lt;=TODAY()+'Paramètres'!$B$5,"À échéance","OK")))))))</f>
        <v/>
      </c>
    </row>
    <row r="111" ht="32" customHeight="1">
      <c r="A111" s="15" t="n"/>
      <c r="B111" s="15" t="n"/>
      <c r="C111" s="15" t="n"/>
      <c r="D111" s="24" t="n"/>
      <c r="E111" s="15" t="n"/>
      <c r="F111" s="25" t="n"/>
      <c r="G111" s="33" t="n"/>
      <c r="H111" s="25" t="n"/>
      <c r="I111" s="15" t="n"/>
      <c r="J111" s="32">
        <f>IF(A111="","",IF(B111="","Sponsor manquant",IF(COUNTIF('Suivi sponsors'!$A$2:$A$111,B111)=0,"ID sponsor inconnu",IF(G111="Réalisée","",IF(F111="","À planifier",IF(F111&lt;TODAY(),"En retard",IF(F111&lt;=TODAY()+'Paramètres'!$B$5,"À échéance","OK")))))))</f>
        <v/>
      </c>
    </row>
    <row r="112" ht="32" customHeight="1">
      <c r="A112" s="15" t="n"/>
      <c r="B112" s="15" t="n"/>
      <c r="C112" s="15" t="n"/>
      <c r="D112" s="24" t="n"/>
      <c r="E112" s="15" t="n"/>
      <c r="F112" s="25" t="n"/>
      <c r="G112" s="33" t="n"/>
      <c r="H112" s="25" t="n"/>
      <c r="I112" s="15" t="n"/>
      <c r="J112" s="29">
        <f>IF(A112="","",IF(B112="","Sponsor manquant",IF(COUNTIF('Suivi sponsors'!$A$2:$A$111,B112)=0,"ID sponsor inconnu",IF(G112="Réalisée","",IF(F112="","À planifier",IF(F112&lt;TODAY(),"En retard",IF(F112&lt;=TODAY()+'Paramètres'!$B$5,"À échéance","OK")))))))</f>
        <v/>
      </c>
    </row>
    <row r="113" ht="32" customHeight="1">
      <c r="A113" s="15" t="n"/>
      <c r="B113" s="15" t="n"/>
      <c r="C113" s="15" t="n"/>
      <c r="D113" s="24" t="n"/>
      <c r="E113" s="15" t="n"/>
      <c r="F113" s="25" t="n"/>
      <c r="G113" s="33" t="n"/>
      <c r="H113" s="25" t="n"/>
      <c r="I113" s="15" t="n"/>
      <c r="J113" s="32">
        <f>IF(A113="","",IF(B113="","Sponsor manquant",IF(COUNTIF('Suivi sponsors'!$A$2:$A$111,B113)=0,"ID sponsor inconnu",IF(G113="Réalisée","",IF(F113="","À planifier",IF(F113&lt;TODAY(),"En retard",IF(F113&lt;=TODAY()+'Paramètres'!$B$5,"À échéance","OK")))))))</f>
        <v/>
      </c>
    </row>
    <row r="114" ht="32" customHeight="1">
      <c r="A114" s="15" t="n"/>
      <c r="B114" s="15" t="n"/>
      <c r="C114" s="15" t="n"/>
      <c r="D114" s="24" t="n"/>
      <c r="E114" s="15" t="n"/>
      <c r="F114" s="25" t="n"/>
      <c r="G114" s="33" t="n"/>
      <c r="H114" s="25" t="n"/>
      <c r="I114" s="15" t="n"/>
      <c r="J114" s="29">
        <f>IF(A114="","",IF(B114="","Sponsor manquant",IF(COUNTIF('Suivi sponsors'!$A$2:$A$111,B114)=0,"ID sponsor inconnu",IF(G114="Réalisée","",IF(F114="","À planifier",IF(F114&lt;TODAY(),"En retard",IF(F114&lt;=TODAY()+'Paramètres'!$B$5,"À échéance","OK")))))))</f>
        <v/>
      </c>
    </row>
    <row r="115" ht="32" customHeight="1">
      <c r="A115" s="15" t="n"/>
      <c r="B115" s="15" t="n"/>
      <c r="C115" s="15" t="n"/>
      <c r="D115" s="24" t="n"/>
      <c r="E115" s="15" t="n"/>
      <c r="F115" s="25" t="n"/>
      <c r="G115" s="33" t="n"/>
      <c r="H115" s="25" t="n"/>
      <c r="I115" s="15" t="n"/>
      <c r="J115" s="32">
        <f>IF(A115="","",IF(B115="","Sponsor manquant",IF(COUNTIF('Suivi sponsors'!$A$2:$A$111,B115)=0,"ID sponsor inconnu",IF(G115="Réalisée","",IF(F115="","À planifier",IF(F115&lt;TODAY(),"En retard",IF(F115&lt;=TODAY()+'Paramètres'!$B$5,"À échéance","OK")))))))</f>
        <v/>
      </c>
    </row>
    <row r="116" ht="32" customHeight="1">
      <c r="A116" s="15" t="n"/>
      <c r="B116" s="15" t="n"/>
      <c r="C116" s="15" t="n"/>
      <c r="D116" s="24" t="n"/>
      <c r="E116" s="15" t="n"/>
      <c r="F116" s="25" t="n"/>
      <c r="G116" s="33" t="n"/>
      <c r="H116" s="25" t="n"/>
      <c r="I116" s="15" t="n"/>
      <c r="J116" s="29">
        <f>IF(A116="","",IF(B116="","Sponsor manquant",IF(COUNTIF('Suivi sponsors'!$A$2:$A$111,B116)=0,"ID sponsor inconnu",IF(G116="Réalisée","",IF(F116="","À planifier",IF(F116&lt;TODAY(),"En retard",IF(F116&lt;=TODAY()+'Paramètres'!$B$5,"À échéance","OK")))))))</f>
        <v/>
      </c>
    </row>
    <row r="117" ht="32" customHeight="1">
      <c r="A117" s="15" t="n"/>
      <c r="B117" s="15" t="n"/>
      <c r="C117" s="15" t="n"/>
      <c r="D117" s="24" t="n"/>
      <c r="E117" s="15" t="n"/>
      <c r="F117" s="25" t="n"/>
      <c r="G117" s="33" t="n"/>
      <c r="H117" s="25" t="n"/>
      <c r="I117" s="15" t="n"/>
      <c r="J117" s="32">
        <f>IF(A117="","",IF(B117="","Sponsor manquant",IF(COUNTIF('Suivi sponsors'!$A$2:$A$111,B117)=0,"ID sponsor inconnu",IF(G117="Réalisée","",IF(F117="","À planifier",IF(F117&lt;TODAY(),"En retard",IF(F117&lt;=TODAY()+'Paramètres'!$B$5,"À échéance","OK")))))))</f>
        <v/>
      </c>
    </row>
    <row r="118" ht="32" customHeight="1">
      <c r="A118" s="15" t="n"/>
      <c r="B118" s="15" t="n"/>
      <c r="C118" s="15" t="n"/>
      <c r="D118" s="24" t="n"/>
      <c r="E118" s="15" t="n"/>
      <c r="F118" s="25" t="n"/>
      <c r="G118" s="33" t="n"/>
      <c r="H118" s="25" t="n"/>
      <c r="I118" s="15" t="n"/>
      <c r="J118" s="29">
        <f>IF(A118="","",IF(B118="","Sponsor manquant",IF(COUNTIF('Suivi sponsors'!$A$2:$A$111,B118)=0,"ID sponsor inconnu",IF(G118="Réalisée","",IF(F118="","À planifier",IF(F118&lt;TODAY(),"En retard",IF(F118&lt;=TODAY()+'Paramètres'!$B$5,"À échéance","OK")))))))</f>
        <v/>
      </c>
    </row>
    <row r="119" ht="32" customHeight="1">
      <c r="A119" s="15" t="n"/>
      <c r="B119" s="15" t="n"/>
      <c r="C119" s="15" t="n"/>
      <c r="D119" s="24" t="n"/>
      <c r="E119" s="15" t="n"/>
      <c r="F119" s="25" t="n"/>
      <c r="G119" s="33" t="n"/>
      <c r="H119" s="25" t="n"/>
      <c r="I119" s="15" t="n"/>
      <c r="J119" s="32">
        <f>IF(A119="","",IF(B119="","Sponsor manquant",IF(COUNTIF('Suivi sponsors'!$A$2:$A$111,B119)=0,"ID sponsor inconnu",IF(G119="Réalisée","",IF(F119="","À planifier",IF(F119&lt;TODAY(),"En retard",IF(F119&lt;=TODAY()+'Paramètres'!$B$5,"À échéance","OK")))))))</f>
        <v/>
      </c>
    </row>
    <row r="120" ht="32" customHeight="1">
      <c r="A120" s="15" t="n"/>
      <c r="B120" s="15" t="n"/>
      <c r="C120" s="15" t="n"/>
      <c r="D120" s="24" t="n"/>
      <c r="E120" s="15" t="n"/>
      <c r="F120" s="25" t="n"/>
      <c r="G120" s="33" t="n"/>
      <c r="H120" s="25" t="n"/>
      <c r="I120" s="15" t="n"/>
      <c r="J120" s="29">
        <f>IF(A120="","",IF(B120="","Sponsor manquant",IF(COUNTIF('Suivi sponsors'!$A$2:$A$111,B120)=0,"ID sponsor inconnu",IF(G120="Réalisée","",IF(F120="","À planifier",IF(F120&lt;TODAY(),"En retard",IF(F120&lt;=TODAY()+'Paramètres'!$B$5,"À échéance","OK")))))))</f>
        <v/>
      </c>
    </row>
    <row r="121" ht="32" customHeight="1">
      <c r="A121" s="15" t="n"/>
      <c r="B121" s="15" t="n"/>
      <c r="C121" s="15" t="n"/>
      <c r="D121" s="24" t="n"/>
      <c r="E121" s="15" t="n"/>
      <c r="F121" s="25" t="n"/>
      <c r="G121" s="33" t="n"/>
      <c r="H121" s="25" t="n"/>
      <c r="I121" s="15" t="n"/>
      <c r="J121" s="32">
        <f>IF(A121="","",IF(B121="","Sponsor manquant",IF(COUNTIF('Suivi sponsors'!$A$2:$A$111,B121)=0,"ID sponsor inconnu",IF(G121="Réalisée","",IF(F121="","À planifier",IF(F121&lt;TODAY(),"En retard",IF(F121&lt;=TODAY()+'Paramètres'!$B$5,"À échéance","OK")))))))</f>
        <v/>
      </c>
    </row>
    <row r="122" ht="32" customHeight="1">
      <c r="A122" s="15" t="n"/>
      <c r="B122" s="15" t="n"/>
      <c r="C122" s="15" t="n"/>
      <c r="D122" s="24" t="n"/>
      <c r="E122" s="15" t="n"/>
      <c r="F122" s="25" t="n"/>
      <c r="G122" s="33" t="n"/>
      <c r="H122" s="25" t="n"/>
      <c r="I122" s="15" t="n"/>
      <c r="J122" s="29">
        <f>IF(A122="","",IF(B122="","Sponsor manquant",IF(COUNTIF('Suivi sponsors'!$A$2:$A$111,B122)=0,"ID sponsor inconnu",IF(G122="Réalisée","",IF(F122="","À planifier",IF(F122&lt;TODAY(),"En retard",IF(F122&lt;=TODAY()+'Paramètres'!$B$5,"À échéance","OK")))))))</f>
        <v/>
      </c>
    </row>
    <row r="123" ht="32" customHeight="1">
      <c r="A123" s="15" t="n"/>
      <c r="B123" s="15" t="n"/>
      <c r="C123" s="15" t="n"/>
      <c r="D123" s="24" t="n"/>
      <c r="E123" s="15" t="n"/>
      <c r="F123" s="25" t="n"/>
      <c r="G123" s="33" t="n"/>
      <c r="H123" s="25" t="n"/>
      <c r="I123" s="15" t="n"/>
      <c r="J123" s="32">
        <f>IF(A123="","",IF(B123="","Sponsor manquant",IF(COUNTIF('Suivi sponsors'!$A$2:$A$111,B123)=0,"ID sponsor inconnu",IF(G123="Réalisée","",IF(F123="","À planifier",IF(F123&lt;TODAY(),"En retard",IF(F123&lt;=TODAY()+'Paramètres'!$B$5,"À échéance","OK")))))))</f>
        <v/>
      </c>
    </row>
    <row r="124" ht="32" customHeight="1">
      <c r="A124" s="15" t="n"/>
      <c r="B124" s="15" t="n"/>
      <c r="C124" s="15" t="n"/>
      <c r="D124" s="24" t="n"/>
      <c r="E124" s="15" t="n"/>
      <c r="F124" s="25" t="n"/>
      <c r="G124" s="33" t="n"/>
      <c r="H124" s="25" t="n"/>
      <c r="I124" s="15" t="n"/>
      <c r="J124" s="29">
        <f>IF(A124="","",IF(B124="","Sponsor manquant",IF(COUNTIF('Suivi sponsors'!$A$2:$A$111,B124)=0,"ID sponsor inconnu",IF(G124="Réalisée","",IF(F124="","À planifier",IF(F124&lt;TODAY(),"En retard",IF(F124&lt;=TODAY()+'Paramètres'!$B$5,"À échéance","OK")))))))</f>
        <v/>
      </c>
    </row>
    <row r="125" ht="32" customHeight="1">
      <c r="A125" s="15" t="n"/>
      <c r="B125" s="15" t="n"/>
      <c r="C125" s="15" t="n"/>
      <c r="D125" s="24" t="n"/>
      <c r="E125" s="15" t="n"/>
      <c r="F125" s="25" t="n"/>
      <c r="G125" s="33" t="n"/>
      <c r="H125" s="25" t="n"/>
      <c r="I125" s="15" t="n"/>
      <c r="J125" s="32">
        <f>IF(A125="","",IF(B125="","Sponsor manquant",IF(COUNTIF('Suivi sponsors'!$A$2:$A$111,B125)=0,"ID sponsor inconnu",IF(G125="Réalisée","",IF(F125="","À planifier",IF(F125&lt;TODAY(),"En retard",IF(F125&lt;=TODAY()+'Paramètres'!$B$5,"À échéance","OK")))))))</f>
        <v/>
      </c>
    </row>
    <row r="126" ht="32" customHeight="1">
      <c r="A126" s="15" t="n"/>
      <c r="B126" s="15" t="n"/>
      <c r="C126" s="15" t="n"/>
      <c r="D126" s="24" t="n"/>
      <c r="E126" s="15" t="n"/>
      <c r="F126" s="25" t="n"/>
      <c r="G126" s="33" t="n"/>
      <c r="H126" s="25" t="n"/>
      <c r="I126" s="15" t="n"/>
      <c r="J126" s="29">
        <f>IF(A126="","",IF(B126="","Sponsor manquant",IF(COUNTIF('Suivi sponsors'!$A$2:$A$111,B126)=0,"ID sponsor inconnu",IF(G126="Réalisée","",IF(F126="","À planifier",IF(F126&lt;TODAY(),"En retard",IF(F126&lt;=TODAY()+'Paramètres'!$B$5,"À échéance","OK")))))))</f>
        <v/>
      </c>
    </row>
    <row r="127" ht="32" customHeight="1">
      <c r="A127" s="15" t="n"/>
      <c r="B127" s="15" t="n"/>
      <c r="C127" s="15" t="n"/>
      <c r="D127" s="24" t="n"/>
      <c r="E127" s="15" t="n"/>
      <c r="F127" s="25" t="n"/>
      <c r="G127" s="33" t="n"/>
      <c r="H127" s="25" t="n"/>
      <c r="I127" s="15" t="n"/>
      <c r="J127" s="32">
        <f>IF(A127="","",IF(B127="","Sponsor manquant",IF(COUNTIF('Suivi sponsors'!$A$2:$A$111,B127)=0,"ID sponsor inconnu",IF(G127="Réalisée","",IF(F127="","À planifier",IF(F127&lt;TODAY(),"En retard",IF(F127&lt;=TODAY()+'Paramètres'!$B$5,"À échéance","OK")))))))</f>
        <v/>
      </c>
    </row>
    <row r="128" ht="32" customHeight="1">
      <c r="A128" s="15" t="n"/>
      <c r="B128" s="15" t="n"/>
      <c r="C128" s="15" t="n"/>
      <c r="D128" s="24" t="n"/>
      <c r="E128" s="15" t="n"/>
      <c r="F128" s="25" t="n"/>
      <c r="G128" s="33" t="n"/>
      <c r="H128" s="25" t="n"/>
      <c r="I128" s="15" t="n"/>
      <c r="J128" s="29">
        <f>IF(A128="","",IF(B128="","Sponsor manquant",IF(COUNTIF('Suivi sponsors'!$A$2:$A$111,B128)=0,"ID sponsor inconnu",IF(G128="Réalisée","",IF(F128="","À planifier",IF(F128&lt;TODAY(),"En retard",IF(F128&lt;=TODAY()+'Paramètres'!$B$5,"À échéance","OK")))))))</f>
        <v/>
      </c>
    </row>
    <row r="129" ht="32" customHeight="1">
      <c r="A129" s="15" t="n"/>
      <c r="B129" s="15" t="n"/>
      <c r="C129" s="15" t="n"/>
      <c r="D129" s="24" t="n"/>
      <c r="E129" s="15" t="n"/>
      <c r="F129" s="25" t="n"/>
      <c r="G129" s="33" t="n"/>
      <c r="H129" s="25" t="n"/>
      <c r="I129" s="15" t="n"/>
      <c r="J129" s="32">
        <f>IF(A129="","",IF(B129="","Sponsor manquant",IF(COUNTIF('Suivi sponsors'!$A$2:$A$111,B129)=0,"ID sponsor inconnu",IF(G129="Réalisée","",IF(F129="","À planifier",IF(F129&lt;TODAY(),"En retard",IF(F129&lt;=TODAY()+'Paramètres'!$B$5,"À échéance","OK")))))))</f>
        <v/>
      </c>
    </row>
    <row r="130" ht="32" customHeight="1">
      <c r="A130" s="15" t="n"/>
      <c r="B130" s="15" t="n"/>
      <c r="C130" s="15" t="n"/>
      <c r="D130" s="24" t="n"/>
      <c r="E130" s="15" t="n"/>
      <c r="F130" s="25" t="n"/>
      <c r="G130" s="33" t="n"/>
      <c r="H130" s="25" t="n"/>
      <c r="I130" s="15" t="n"/>
      <c r="J130" s="29">
        <f>IF(A130="","",IF(B130="","Sponsor manquant",IF(COUNTIF('Suivi sponsors'!$A$2:$A$111,B130)=0,"ID sponsor inconnu",IF(G130="Réalisée","",IF(F130="","À planifier",IF(F130&lt;TODAY(),"En retard",IF(F130&lt;=TODAY()+'Paramètres'!$B$5,"À échéance","OK")))))))</f>
        <v/>
      </c>
    </row>
    <row r="131" ht="32" customHeight="1">
      <c r="A131" s="15" t="n"/>
      <c r="B131" s="15" t="n"/>
      <c r="C131" s="15" t="n"/>
      <c r="D131" s="24" t="n"/>
      <c r="E131" s="15" t="n"/>
      <c r="F131" s="25" t="n"/>
      <c r="G131" s="33" t="n"/>
      <c r="H131" s="25" t="n"/>
      <c r="I131" s="15" t="n"/>
      <c r="J131" s="32">
        <f>IF(A131="","",IF(B131="","Sponsor manquant",IF(COUNTIF('Suivi sponsors'!$A$2:$A$111,B131)=0,"ID sponsor inconnu",IF(G131="Réalisée","",IF(F131="","À planifier",IF(F131&lt;TODAY(),"En retard",IF(F131&lt;=TODAY()+'Paramètres'!$B$5,"À échéance","OK")))))))</f>
        <v/>
      </c>
    </row>
    <row r="132" ht="32" customHeight="1">
      <c r="A132" s="15" t="n"/>
      <c r="B132" s="15" t="n"/>
      <c r="C132" s="15" t="n"/>
      <c r="D132" s="24" t="n"/>
      <c r="E132" s="15" t="n"/>
      <c r="F132" s="25" t="n"/>
      <c r="G132" s="33" t="n"/>
      <c r="H132" s="25" t="n"/>
      <c r="I132" s="15" t="n"/>
      <c r="J132" s="29">
        <f>IF(A132="","",IF(B132="","Sponsor manquant",IF(COUNTIF('Suivi sponsors'!$A$2:$A$111,B132)=0,"ID sponsor inconnu",IF(G132="Réalisée","",IF(F132="","À planifier",IF(F132&lt;TODAY(),"En retard",IF(F132&lt;=TODAY()+'Paramètres'!$B$5,"À échéance","OK")))))))</f>
        <v/>
      </c>
    </row>
    <row r="133" ht="32" customHeight="1">
      <c r="A133" s="15" t="n"/>
      <c r="B133" s="15" t="n"/>
      <c r="C133" s="15" t="n"/>
      <c r="D133" s="24" t="n"/>
      <c r="E133" s="15" t="n"/>
      <c r="F133" s="25" t="n"/>
      <c r="G133" s="33" t="n"/>
      <c r="H133" s="25" t="n"/>
      <c r="I133" s="15" t="n"/>
      <c r="J133" s="32">
        <f>IF(A133="","",IF(B133="","Sponsor manquant",IF(COUNTIF('Suivi sponsors'!$A$2:$A$111,B133)=0,"ID sponsor inconnu",IF(G133="Réalisée","",IF(F133="","À planifier",IF(F133&lt;TODAY(),"En retard",IF(F133&lt;=TODAY()+'Paramètres'!$B$5,"À échéance","OK")))))))</f>
        <v/>
      </c>
    </row>
    <row r="134" ht="32" customHeight="1">
      <c r="A134" s="15" t="n"/>
      <c r="B134" s="15" t="n"/>
      <c r="C134" s="15" t="n"/>
      <c r="D134" s="24" t="n"/>
      <c r="E134" s="15" t="n"/>
      <c r="F134" s="25" t="n"/>
      <c r="G134" s="33" t="n"/>
      <c r="H134" s="25" t="n"/>
      <c r="I134" s="15" t="n"/>
      <c r="J134" s="29">
        <f>IF(A134="","",IF(B134="","Sponsor manquant",IF(COUNTIF('Suivi sponsors'!$A$2:$A$111,B134)=0,"ID sponsor inconnu",IF(G134="Réalisée","",IF(F134="","À planifier",IF(F134&lt;TODAY(),"En retard",IF(F134&lt;=TODAY()+'Paramètres'!$B$5,"À échéance","OK")))))))</f>
        <v/>
      </c>
    </row>
    <row r="135" ht="32" customHeight="1">
      <c r="A135" s="15" t="n"/>
      <c r="B135" s="15" t="n"/>
      <c r="C135" s="15" t="n"/>
      <c r="D135" s="24" t="n"/>
      <c r="E135" s="15" t="n"/>
      <c r="F135" s="25" t="n"/>
      <c r="G135" s="33" t="n"/>
      <c r="H135" s="25" t="n"/>
      <c r="I135" s="15" t="n"/>
      <c r="J135" s="32">
        <f>IF(A135="","",IF(B135="","Sponsor manquant",IF(COUNTIF('Suivi sponsors'!$A$2:$A$111,B135)=0,"ID sponsor inconnu",IF(G135="Réalisée","",IF(F135="","À planifier",IF(F135&lt;TODAY(),"En retard",IF(F135&lt;=TODAY()+'Paramètres'!$B$5,"À échéance","OK")))))))</f>
        <v/>
      </c>
    </row>
    <row r="136" ht="32" customHeight="1">
      <c r="A136" s="15" t="n"/>
      <c r="B136" s="15" t="n"/>
      <c r="C136" s="15" t="n"/>
      <c r="D136" s="24" t="n"/>
      <c r="E136" s="15" t="n"/>
      <c r="F136" s="25" t="n"/>
      <c r="G136" s="33" t="n"/>
      <c r="H136" s="25" t="n"/>
      <c r="I136" s="15" t="n"/>
      <c r="J136" s="29">
        <f>IF(A136="","",IF(B136="","Sponsor manquant",IF(COUNTIF('Suivi sponsors'!$A$2:$A$111,B136)=0,"ID sponsor inconnu",IF(G136="Réalisée","",IF(F136="","À planifier",IF(F136&lt;TODAY(),"En retard",IF(F136&lt;=TODAY()+'Paramètres'!$B$5,"À échéance","OK")))))))</f>
        <v/>
      </c>
    </row>
    <row r="137" ht="32" customHeight="1">
      <c r="A137" s="15" t="n"/>
      <c r="B137" s="15" t="n"/>
      <c r="C137" s="15" t="n"/>
      <c r="D137" s="24" t="n"/>
      <c r="E137" s="15" t="n"/>
      <c r="F137" s="25" t="n"/>
      <c r="G137" s="33" t="n"/>
      <c r="H137" s="25" t="n"/>
      <c r="I137" s="15" t="n"/>
      <c r="J137" s="32">
        <f>IF(A137="","",IF(B137="","Sponsor manquant",IF(COUNTIF('Suivi sponsors'!$A$2:$A$111,B137)=0,"ID sponsor inconnu",IF(G137="Réalisée","",IF(F137="","À planifier",IF(F137&lt;TODAY(),"En retard",IF(F137&lt;=TODAY()+'Paramètres'!$B$5,"À échéance","OK")))))))</f>
        <v/>
      </c>
    </row>
    <row r="138" ht="32" customHeight="1">
      <c r="A138" s="15" t="n"/>
      <c r="B138" s="15" t="n"/>
      <c r="C138" s="15" t="n"/>
      <c r="D138" s="24" t="n"/>
      <c r="E138" s="15" t="n"/>
      <c r="F138" s="25" t="n"/>
      <c r="G138" s="33" t="n"/>
      <c r="H138" s="25" t="n"/>
      <c r="I138" s="15" t="n"/>
      <c r="J138" s="29">
        <f>IF(A138="","",IF(B138="","Sponsor manquant",IF(COUNTIF('Suivi sponsors'!$A$2:$A$111,B138)=0,"ID sponsor inconnu",IF(G138="Réalisée","",IF(F138="","À planifier",IF(F138&lt;TODAY(),"En retard",IF(F138&lt;=TODAY()+'Paramètres'!$B$5,"À échéance","OK")))))))</f>
        <v/>
      </c>
    </row>
    <row r="139" ht="32" customHeight="1">
      <c r="A139" s="15" t="n"/>
      <c r="B139" s="15" t="n"/>
      <c r="C139" s="15" t="n"/>
      <c r="D139" s="24" t="n"/>
      <c r="E139" s="15" t="n"/>
      <c r="F139" s="25" t="n"/>
      <c r="G139" s="33" t="n"/>
      <c r="H139" s="25" t="n"/>
      <c r="I139" s="15" t="n"/>
      <c r="J139" s="32">
        <f>IF(A139="","",IF(B139="","Sponsor manquant",IF(COUNTIF('Suivi sponsors'!$A$2:$A$111,B139)=0,"ID sponsor inconnu",IF(G139="Réalisée","",IF(F139="","À planifier",IF(F139&lt;TODAY(),"En retard",IF(F139&lt;=TODAY()+'Paramètres'!$B$5,"À échéance","OK")))))))</f>
        <v/>
      </c>
    </row>
    <row r="140" ht="32" customHeight="1">
      <c r="A140" s="15" t="n"/>
      <c r="B140" s="15" t="n"/>
      <c r="C140" s="15" t="n"/>
      <c r="D140" s="24" t="n"/>
      <c r="E140" s="15" t="n"/>
      <c r="F140" s="25" t="n"/>
      <c r="G140" s="33" t="n"/>
      <c r="H140" s="25" t="n"/>
      <c r="I140" s="15" t="n"/>
      <c r="J140" s="29">
        <f>IF(A140="","",IF(B140="","Sponsor manquant",IF(COUNTIF('Suivi sponsors'!$A$2:$A$111,B140)=0,"ID sponsor inconnu",IF(G140="Réalisée","",IF(F140="","À planifier",IF(F140&lt;TODAY(),"En retard",IF(F140&lt;=TODAY()+'Paramètres'!$B$5,"À échéance","OK")))))))</f>
        <v/>
      </c>
    </row>
    <row r="141" ht="32" customHeight="1">
      <c r="A141" s="15" t="n"/>
      <c r="B141" s="15" t="n"/>
      <c r="C141" s="15" t="n"/>
      <c r="D141" s="24" t="n"/>
      <c r="E141" s="15" t="n"/>
      <c r="F141" s="25" t="n"/>
      <c r="G141" s="33" t="n"/>
      <c r="H141" s="25" t="n"/>
      <c r="I141" s="15" t="n"/>
      <c r="J141" s="32">
        <f>IF(A141="","",IF(B141="","Sponsor manquant",IF(COUNTIF('Suivi sponsors'!$A$2:$A$111,B141)=0,"ID sponsor inconnu",IF(G141="Réalisée","",IF(F141="","À planifier",IF(F141&lt;TODAY(),"En retard",IF(F141&lt;=TODAY()+'Paramètres'!$B$5,"À échéance","OK")))))))</f>
        <v/>
      </c>
    </row>
    <row r="142" ht="32" customHeight="1">
      <c r="A142" s="15" t="n"/>
      <c r="B142" s="15" t="n"/>
      <c r="C142" s="15" t="n"/>
      <c r="D142" s="24" t="n"/>
      <c r="E142" s="15" t="n"/>
      <c r="F142" s="25" t="n"/>
      <c r="G142" s="33" t="n"/>
      <c r="H142" s="25" t="n"/>
      <c r="I142" s="15" t="n"/>
      <c r="J142" s="29">
        <f>IF(A142="","",IF(B142="","Sponsor manquant",IF(COUNTIF('Suivi sponsors'!$A$2:$A$111,B142)=0,"ID sponsor inconnu",IF(G142="Réalisée","",IF(F142="","À planifier",IF(F142&lt;TODAY(),"En retard",IF(F142&lt;=TODAY()+'Paramètres'!$B$5,"À échéance","OK")))))))</f>
        <v/>
      </c>
    </row>
    <row r="143" ht="32" customHeight="1">
      <c r="A143" s="15" t="n"/>
      <c r="B143" s="15" t="n"/>
      <c r="C143" s="15" t="n"/>
      <c r="D143" s="24" t="n"/>
      <c r="E143" s="15" t="n"/>
      <c r="F143" s="25" t="n"/>
      <c r="G143" s="33" t="n"/>
      <c r="H143" s="25" t="n"/>
      <c r="I143" s="15" t="n"/>
      <c r="J143" s="32">
        <f>IF(A143="","",IF(B143="","Sponsor manquant",IF(COUNTIF('Suivi sponsors'!$A$2:$A$111,B143)=0,"ID sponsor inconnu",IF(G143="Réalisée","",IF(F143="","À planifier",IF(F143&lt;TODAY(),"En retard",IF(F143&lt;=TODAY()+'Paramètres'!$B$5,"À échéance","OK")))))))</f>
        <v/>
      </c>
    </row>
    <row r="144" ht="32" customHeight="1">
      <c r="A144" s="15" t="n"/>
      <c r="B144" s="15" t="n"/>
      <c r="C144" s="15" t="n"/>
      <c r="D144" s="24" t="n"/>
      <c r="E144" s="15" t="n"/>
      <c r="F144" s="25" t="n"/>
      <c r="G144" s="33" t="n"/>
      <c r="H144" s="25" t="n"/>
      <c r="I144" s="15" t="n"/>
      <c r="J144" s="29">
        <f>IF(A144="","",IF(B144="","Sponsor manquant",IF(COUNTIF('Suivi sponsors'!$A$2:$A$111,B144)=0,"ID sponsor inconnu",IF(G144="Réalisée","",IF(F144="","À planifier",IF(F144&lt;TODAY(),"En retard",IF(F144&lt;=TODAY()+'Paramètres'!$B$5,"À échéance","OK")))))))</f>
        <v/>
      </c>
    </row>
    <row r="145" ht="32" customHeight="1">
      <c r="A145" s="15" t="n"/>
      <c r="B145" s="15" t="n"/>
      <c r="C145" s="15" t="n"/>
      <c r="D145" s="24" t="n"/>
      <c r="E145" s="15" t="n"/>
      <c r="F145" s="25" t="n"/>
      <c r="G145" s="33" t="n"/>
      <c r="H145" s="25" t="n"/>
      <c r="I145" s="15" t="n"/>
      <c r="J145" s="32">
        <f>IF(A145="","",IF(B145="","Sponsor manquant",IF(COUNTIF('Suivi sponsors'!$A$2:$A$111,B145)=0,"ID sponsor inconnu",IF(G145="Réalisée","",IF(F145="","À planifier",IF(F145&lt;TODAY(),"En retard",IF(F145&lt;=TODAY()+'Paramètres'!$B$5,"À échéance","OK")))))))</f>
        <v/>
      </c>
    </row>
    <row r="146" ht="32" customHeight="1">
      <c r="A146" s="15" t="n"/>
      <c r="B146" s="15" t="n"/>
      <c r="C146" s="15" t="n"/>
      <c r="D146" s="24" t="n"/>
      <c r="E146" s="15" t="n"/>
      <c r="F146" s="25" t="n"/>
      <c r="G146" s="33" t="n"/>
      <c r="H146" s="25" t="n"/>
      <c r="I146" s="15" t="n"/>
      <c r="J146" s="29">
        <f>IF(A146="","",IF(B146="","Sponsor manquant",IF(COUNTIF('Suivi sponsors'!$A$2:$A$111,B146)=0,"ID sponsor inconnu",IF(G146="Réalisée","",IF(F146="","À planifier",IF(F146&lt;TODAY(),"En retard",IF(F146&lt;=TODAY()+'Paramètres'!$B$5,"À échéance","OK")))))))</f>
        <v/>
      </c>
    </row>
    <row r="147" ht="32" customHeight="1">
      <c r="A147" s="15" t="n"/>
      <c r="B147" s="15" t="n"/>
      <c r="C147" s="15" t="n"/>
      <c r="D147" s="24" t="n"/>
      <c r="E147" s="15" t="n"/>
      <c r="F147" s="25" t="n"/>
      <c r="G147" s="33" t="n"/>
      <c r="H147" s="25" t="n"/>
      <c r="I147" s="15" t="n"/>
      <c r="J147" s="32">
        <f>IF(A147="","",IF(B147="","Sponsor manquant",IF(COUNTIF('Suivi sponsors'!$A$2:$A$111,B147)=0,"ID sponsor inconnu",IF(G147="Réalisée","",IF(F147="","À planifier",IF(F147&lt;TODAY(),"En retard",IF(F147&lt;=TODAY()+'Paramètres'!$B$5,"À échéance","OK")))))))</f>
        <v/>
      </c>
    </row>
    <row r="148" ht="32" customHeight="1">
      <c r="A148" s="15" t="n"/>
      <c r="B148" s="15" t="n"/>
      <c r="C148" s="15" t="n"/>
      <c r="D148" s="24" t="n"/>
      <c r="E148" s="15" t="n"/>
      <c r="F148" s="25" t="n"/>
      <c r="G148" s="33" t="n"/>
      <c r="H148" s="25" t="n"/>
      <c r="I148" s="15" t="n"/>
      <c r="J148" s="29">
        <f>IF(A148="","",IF(B148="","Sponsor manquant",IF(COUNTIF('Suivi sponsors'!$A$2:$A$111,B148)=0,"ID sponsor inconnu",IF(G148="Réalisée","",IF(F148="","À planifier",IF(F148&lt;TODAY(),"En retard",IF(F148&lt;=TODAY()+'Paramètres'!$B$5,"À échéance","OK")))))))</f>
        <v/>
      </c>
    </row>
    <row r="149" ht="32" customHeight="1">
      <c r="A149" s="15" t="n"/>
      <c r="B149" s="15" t="n"/>
      <c r="C149" s="15" t="n"/>
      <c r="D149" s="24" t="n"/>
      <c r="E149" s="15" t="n"/>
      <c r="F149" s="25" t="n"/>
      <c r="G149" s="33" t="n"/>
      <c r="H149" s="25" t="n"/>
      <c r="I149" s="15" t="n"/>
      <c r="J149" s="32">
        <f>IF(A149="","",IF(B149="","Sponsor manquant",IF(COUNTIF('Suivi sponsors'!$A$2:$A$111,B149)=0,"ID sponsor inconnu",IF(G149="Réalisée","",IF(F149="","À planifier",IF(F149&lt;TODAY(),"En retard",IF(F149&lt;=TODAY()+'Paramètres'!$B$5,"À échéance","OK")))))))</f>
        <v/>
      </c>
    </row>
    <row r="150" ht="32" customHeight="1">
      <c r="A150" s="15" t="n"/>
      <c r="B150" s="15" t="n"/>
      <c r="C150" s="15" t="n"/>
      <c r="D150" s="24" t="n"/>
      <c r="E150" s="15" t="n"/>
      <c r="F150" s="25" t="n"/>
      <c r="G150" s="33" t="n"/>
      <c r="H150" s="25" t="n"/>
      <c r="I150" s="15" t="n"/>
      <c r="J150" s="29">
        <f>IF(A150="","",IF(B150="","Sponsor manquant",IF(COUNTIF('Suivi sponsors'!$A$2:$A$111,B150)=0,"ID sponsor inconnu",IF(G150="Réalisée","",IF(F150="","À planifier",IF(F150&lt;TODAY(),"En retard",IF(F150&lt;=TODAY()+'Paramètres'!$B$5,"À échéance","OK")))))))</f>
        <v/>
      </c>
    </row>
    <row r="151" ht="32" customHeight="1">
      <c r="A151" s="15" t="n"/>
      <c r="B151" s="15" t="n"/>
      <c r="C151" s="15" t="n"/>
      <c r="D151" s="24" t="n"/>
      <c r="E151" s="15" t="n"/>
      <c r="F151" s="25" t="n"/>
      <c r="G151" s="33" t="n"/>
      <c r="H151" s="25" t="n"/>
      <c r="I151" s="15" t="n"/>
      <c r="J151" s="32">
        <f>IF(A151="","",IF(B151="","Sponsor manquant",IF(COUNTIF('Suivi sponsors'!$A$2:$A$111,B151)=0,"ID sponsor inconnu",IF(G151="Réalisée","",IF(F151="","À planifier",IF(F151&lt;TODAY(),"En retard",IF(F151&lt;=TODAY()+'Paramètres'!$B$5,"À échéance","OK")))))))</f>
        <v/>
      </c>
    </row>
    <row r="152" ht="32" customHeight="1">
      <c r="A152" s="15" t="n"/>
      <c r="B152" s="15" t="n"/>
      <c r="C152" s="15" t="n"/>
      <c r="D152" s="24" t="n"/>
      <c r="E152" s="15" t="n"/>
      <c r="F152" s="25" t="n"/>
      <c r="G152" s="33" t="n"/>
      <c r="H152" s="25" t="n"/>
      <c r="I152" s="15" t="n"/>
      <c r="J152" s="29">
        <f>IF(A152="","",IF(B152="","Sponsor manquant",IF(COUNTIF('Suivi sponsors'!$A$2:$A$111,B152)=0,"ID sponsor inconnu",IF(G152="Réalisée","",IF(F152="","À planifier",IF(F152&lt;TODAY(),"En retard",IF(F152&lt;=TODAY()+'Paramètres'!$B$5,"À échéance","OK")))))))</f>
        <v/>
      </c>
    </row>
    <row r="153" ht="32" customHeight="1">
      <c r="A153" s="15" t="n"/>
      <c r="B153" s="15" t="n"/>
      <c r="C153" s="15" t="n"/>
      <c r="D153" s="24" t="n"/>
      <c r="E153" s="15" t="n"/>
      <c r="F153" s="25" t="n"/>
      <c r="G153" s="33" t="n"/>
      <c r="H153" s="25" t="n"/>
      <c r="I153" s="15" t="n"/>
      <c r="J153" s="32">
        <f>IF(A153="","",IF(B153="","Sponsor manquant",IF(COUNTIF('Suivi sponsors'!$A$2:$A$111,B153)=0,"ID sponsor inconnu",IF(G153="Réalisée","",IF(F153="","À planifier",IF(F153&lt;TODAY(),"En retard",IF(F153&lt;=TODAY()+'Paramètres'!$B$5,"À échéance","OK")))))))</f>
        <v/>
      </c>
    </row>
    <row r="154" ht="32" customHeight="1">
      <c r="A154" s="15" t="n"/>
      <c r="B154" s="15" t="n"/>
      <c r="C154" s="15" t="n"/>
      <c r="D154" s="24" t="n"/>
      <c r="E154" s="15" t="n"/>
      <c r="F154" s="25" t="n"/>
      <c r="G154" s="33" t="n"/>
      <c r="H154" s="25" t="n"/>
      <c r="I154" s="15" t="n"/>
      <c r="J154" s="29">
        <f>IF(A154="","",IF(B154="","Sponsor manquant",IF(COUNTIF('Suivi sponsors'!$A$2:$A$111,B154)=0,"ID sponsor inconnu",IF(G154="Réalisée","",IF(F154="","À planifier",IF(F154&lt;TODAY(),"En retard",IF(F154&lt;=TODAY()+'Paramètres'!$B$5,"À échéance","OK")))))))</f>
        <v/>
      </c>
    </row>
    <row r="155" ht="32" customHeight="1">
      <c r="A155" s="15" t="n"/>
      <c r="B155" s="15" t="n"/>
      <c r="C155" s="15" t="n"/>
      <c r="D155" s="24" t="n"/>
      <c r="E155" s="15" t="n"/>
      <c r="F155" s="25" t="n"/>
      <c r="G155" s="33" t="n"/>
      <c r="H155" s="25" t="n"/>
      <c r="I155" s="15" t="n"/>
      <c r="J155" s="32">
        <f>IF(A155="","",IF(B155="","Sponsor manquant",IF(COUNTIF('Suivi sponsors'!$A$2:$A$111,B155)=0,"ID sponsor inconnu",IF(G155="Réalisée","",IF(F155="","À planifier",IF(F155&lt;TODAY(),"En retard",IF(F155&lt;=TODAY()+'Paramètres'!$B$5,"À échéance","OK")))))))</f>
        <v/>
      </c>
    </row>
    <row r="156" ht="32" customHeight="1">
      <c r="A156" s="15" t="n"/>
      <c r="B156" s="15" t="n"/>
      <c r="C156" s="15" t="n"/>
      <c r="D156" s="24" t="n"/>
      <c r="E156" s="15" t="n"/>
      <c r="F156" s="25" t="n"/>
      <c r="G156" s="33" t="n"/>
      <c r="H156" s="25" t="n"/>
      <c r="I156" s="15" t="n"/>
      <c r="J156" s="29">
        <f>IF(A156="","",IF(B156="","Sponsor manquant",IF(COUNTIF('Suivi sponsors'!$A$2:$A$111,B156)=0,"ID sponsor inconnu",IF(G156="Réalisée","",IF(F156="","À planifier",IF(F156&lt;TODAY(),"En retard",IF(F156&lt;=TODAY()+'Paramètres'!$B$5,"À échéance","OK")))))))</f>
        <v/>
      </c>
    </row>
    <row r="157" ht="32" customHeight="1">
      <c r="A157" s="15" t="n"/>
      <c r="B157" s="15" t="n"/>
      <c r="C157" s="15" t="n"/>
      <c r="D157" s="24" t="n"/>
      <c r="E157" s="15" t="n"/>
      <c r="F157" s="25" t="n"/>
      <c r="G157" s="33" t="n"/>
      <c r="H157" s="25" t="n"/>
      <c r="I157" s="15" t="n"/>
      <c r="J157" s="32">
        <f>IF(A157="","",IF(B157="","Sponsor manquant",IF(COUNTIF('Suivi sponsors'!$A$2:$A$111,B157)=0,"ID sponsor inconnu",IF(G157="Réalisée","",IF(F157="","À planifier",IF(F157&lt;TODAY(),"En retard",IF(F157&lt;=TODAY()+'Paramètres'!$B$5,"À échéance","OK")))))))</f>
        <v/>
      </c>
    </row>
    <row r="158" ht="32" customHeight="1">
      <c r="A158" s="15" t="n"/>
      <c r="B158" s="15" t="n"/>
      <c r="C158" s="15" t="n"/>
      <c r="D158" s="24" t="n"/>
      <c r="E158" s="15" t="n"/>
      <c r="F158" s="25" t="n"/>
      <c r="G158" s="33" t="n"/>
      <c r="H158" s="25" t="n"/>
      <c r="I158" s="15" t="n"/>
      <c r="J158" s="29">
        <f>IF(A158="","",IF(B158="","Sponsor manquant",IF(COUNTIF('Suivi sponsors'!$A$2:$A$111,B158)=0,"ID sponsor inconnu",IF(G158="Réalisée","",IF(F158="","À planifier",IF(F158&lt;TODAY(),"En retard",IF(F158&lt;=TODAY()+'Paramètres'!$B$5,"À échéance","OK")))))))</f>
        <v/>
      </c>
    </row>
    <row r="159" ht="32" customHeight="1">
      <c r="A159" s="15" t="n"/>
      <c r="B159" s="15" t="n"/>
      <c r="C159" s="15" t="n"/>
      <c r="D159" s="24" t="n"/>
      <c r="E159" s="15" t="n"/>
      <c r="F159" s="25" t="n"/>
      <c r="G159" s="33" t="n"/>
      <c r="H159" s="25" t="n"/>
      <c r="I159" s="15" t="n"/>
      <c r="J159" s="32">
        <f>IF(A159="","",IF(B159="","Sponsor manquant",IF(COUNTIF('Suivi sponsors'!$A$2:$A$111,B159)=0,"ID sponsor inconnu",IF(G159="Réalisée","",IF(F159="","À planifier",IF(F159&lt;TODAY(),"En retard",IF(F159&lt;=TODAY()+'Paramètres'!$B$5,"À échéance","OK")))))))</f>
        <v/>
      </c>
    </row>
    <row r="160" ht="32" customHeight="1">
      <c r="A160" s="15" t="n"/>
      <c r="B160" s="15" t="n"/>
      <c r="C160" s="15" t="n"/>
      <c r="D160" s="24" t="n"/>
      <c r="E160" s="15" t="n"/>
      <c r="F160" s="25" t="n"/>
      <c r="G160" s="33" t="n"/>
      <c r="H160" s="25" t="n"/>
      <c r="I160" s="15" t="n"/>
      <c r="J160" s="29">
        <f>IF(A160="","",IF(B160="","Sponsor manquant",IF(COUNTIF('Suivi sponsors'!$A$2:$A$111,B160)=0,"ID sponsor inconnu",IF(G160="Réalisée","",IF(F160="","À planifier",IF(F160&lt;TODAY(),"En retard",IF(F160&lt;=TODAY()+'Paramètres'!$B$5,"À échéance","OK")))))))</f>
        <v/>
      </c>
    </row>
    <row r="161" ht="32" customHeight="1">
      <c r="A161" s="15" t="n"/>
      <c r="B161" s="15" t="n"/>
      <c r="C161" s="15" t="n"/>
      <c r="D161" s="24" t="n"/>
      <c r="E161" s="15" t="n"/>
      <c r="F161" s="25" t="n"/>
      <c r="G161" s="33" t="n"/>
      <c r="H161" s="25" t="n"/>
      <c r="I161" s="15" t="n"/>
      <c r="J161" s="32">
        <f>IF(A161="","",IF(B161="","Sponsor manquant",IF(COUNTIF('Suivi sponsors'!$A$2:$A$111,B161)=0,"ID sponsor inconnu",IF(G161="Réalisée","",IF(F161="","À planifier",IF(F161&lt;TODAY(),"En retard",IF(F161&lt;=TODAY()+'Paramètres'!$B$5,"À échéance","OK")))))))</f>
        <v/>
      </c>
    </row>
    <row r="162" ht="32" customHeight="1">
      <c r="A162" s="15" t="n"/>
      <c r="B162" s="15" t="n"/>
      <c r="C162" s="15" t="n"/>
      <c r="D162" s="24" t="n"/>
      <c r="E162" s="15" t="n"/>
      <c r="F162" s="25" t="n"/>
      <c r="G162" s="33" t="n"/>
      <c r="H162" s="25" t="n"/>
      <c r="I162" s="15" t="n"/>
      <c r="J162" s="29">
        <f>IF(A162="","",IF(B162="","Sponsor manquant",IF(COUNTIF('Suivi sponsors'!$A$2:$A$111,B162)=0,"ID sponsor inconnu",IF(G162="Réalisée","",IF(F162="","À planifier",IF(F162&lt;TODAY(),"En retard",IF(F162&lt;=TODAY()+'Paramètres'!$B$5,"À échéance","OK")))))))</f>
        <v/>
      </c>
    </row>
    <row r="163" ht="32" customHeight="1">
      <c r="A163" s="15" t="n"/>
      <c r="B163" s="15" t="n"/>
      <c r="C163" s="15" t="n"/>
      <c r="D163" s="24" t="n"/>
      <c r="E163" s="15" t="n"/>
      <c r="F163" s="25" t="n"/>
      <c r="G163" s="33" t="n"/>
      <c r="H163" s="25" t="n"/>
      <c r="I163" s="15" t="n"/>
      <c r="J163" s="32">
        <f>IF(A163="","",IF(B163="","Sponsor manquant",IF(COUNTIF('Suivi sponsors'!$A$2:$A$111,B163)=0,"ID sponsor inconnu",IF(G163="Réalisée","",IF(F163="","À planifier",IF(F163&lt;TODAY(),"En retard",IF(F163&lt;=TODAY()+'Paramètres'!$B$5,"À échéance","OK")))))))</f>
        <v/>
      </c>
    </row>
    <row r="164" ht="32" customHeight="1">
      <c r="A164" s="15" t="n"/>
      <c r="B164" s="15" t="n"/>
      <c r="C164" s="15" t="n"/>
      <c r="D164" s="24" t="n"/>
      <c r="E164" s="15" t="n"/>
      <c r="F164" s="25" t="n"/>
      <c r="G164" s="33" t="n"/>
      <c r="H164" s="25" t="n"/>
      <c r="I164" s="15" t="n"/>
      <c r="J164" s="29">
        <f>IF(A164="","",IF(B164="","Sponsor manquant",IF(COUNTIF('Suivi sponsors'!$A$2:$A$111,B164)=0,"ID sponsor inconnu",IF(G164="Réalisée","",IF(F164="","À planifier",IF(F164&lt;TODAY(),"En retard",IF(F164&lt;=TODAY()+'Paramètres'!$B$5,"À échéance","OK")))))))</f>
        <v/>
      </c>
    </row>
    <row r="165" ht="32" customHeight="1">
      <c r="A165" s="15" t="n"/>
      <c r="B165" s="15" t="n"/>
      <c r="C165" s="15" t="n"/>
      <c r="D165" s="24" t="n"/>
      <c r="E165" s="15" t="n"/>
      <c r="F165" s="25" t="n"/>
      <c r="G165" s="33" t="n"/>
      <c r="H165" s="25" t="n"/>
      <c r="I165" s="15" t="n"/>
      <c r="J165" s="32">
        <f>IF(A165="","",IF(B165="","Sponsor manquant",IF(COUNTIF('Suivi sponsors'!$A$2:$A$111,B165)=0,"ID sponsor inconnu",IF(G165="Réalisée","",IF(F165="","À planifier",IF(F165&lt;TODAY(),"En retard",IF(F165&lt;=TODAY()+'Paramètres'!$B$5,"À échéance","OK")))))))</f>
        <v/>
      </c>
    </row>
    <row r="166" ht="32" customHeight="1">
      <c r="A166" s="15" t="n"/>
      <c r="B166" s="15" t="n"/>
      <c r="C166" s="15" t="n"/>
      <c r="D166" s="24" t="n"/>
      <c r="E166" s="15" t="n"/>
      <c r="F166" s="25" t="n"/>
      <c r="G166" s="33" t="n"/>
      <c r="H166" s="25" t="n"/>
      <c r="I166" s="15" t="n"/>
      <c r="J166" s="29">
        <f>IF(A166="","",IF(B166="","Sponsor manquant",IF(COUNTIF('Suivi sponsors'!$A$2:$A$111,B166)=0,"ID sponsor inconnu",IF(G166="Réalisée","",IF(F166="","À planifier",IF(F166&lt;TODAY(),"En retard",IF(F166&lt;=TODAY()+'Paramètres'!$B$5,"À échéance","OK")))))))</f>
        <v/>
      </c>
    </row>
    <row r="167" ht="32" customHeight="1">
      <c r="A167" s="15" t="n"/>
      <c r="B167" s="15" t="n"/>
      <c r="C167" s="15" t="n"/>
      <c r="D167" s="24" t="n"/>
      <c r="E167" s="15" t="n"/>
      <c r="F167" s="25" t="n"/>
      <c r="G167" s="33" t="n"/>
      <c r="H167" s="25" t="n"/>
      <c r="I167" s="15" t="n"/>
      <c r="J167" s="32">
        <f>IF(A167="","",IF(B167="","Sponsor manquant",IF(COUNTIF('Suivi sponsors'!$A$2:$A$111,B167)=0,"ID sponsor inconnu",IF(G167="Réalisée","",IF(F167="","À planifier",IF(F167&lt;TODAY(),"En retard",IF(F167&lt;=TODAY()+'Paramètres'!$B$5,"À échéance","OK")))))))</f>
        <v/>
      </c>
    </row>
    <row r="168" ht="32" customHeight="1">
      <c r="A168" s="15" t="n"/>
      <c r="B168" s="15" t="n"/>
      <c r="C168" s="15" t="n"/>
      <c r="D168" s="24" t="n"/>
      <c r="E168" s="15" t="n"/>
      <c r="F168" s="25" t="n"/>
      <c r="G168" s="33" t="n"/>
      <c r="H168" s="25" t="n"/>
      <c r="I168" s="15" t="n"/>
      <c r="J168" s="29">
        <f>IF(A168="","",IF(B168="","Sponsor manquant",IF(COUNTIF('Suivi sponsors'!$A$2:$A$111,B168)=0,"ID sponsor inconnu",IF(G168="Réalisée","",IF(F168="","À planifier",IF(F168&lt;TODAY(),"En retard",IF(F168&lt;=TODAY()+'Paramètres'!$B$5,"À échéance","OK")))))))</f>
        <v/>
      </c>
    </row>
    <row r="169" ht="32" customHeight="1">
      <c r="A169" s="15" t="n"/>
      <c r="B169" s="15" t="n"/>
      <c r="C169" s="15" t="n"/>
      <c r="D169" s="24" t="n"/>
      <c r="E169" s="15" t="n"/>
      <c r="F169" s="25" t="n"/>
      <c r="G169" s="33" t="n"/>
      <c r="H169" s="25" t="n"/>
      <c r="I169" s="15" t="n"/>
      <c r="J169" s="32">
        <f>IF(A169="","",IF(B169="","Sponsor manquant",IF(COUNTIF('Suivi sponsors'!$A$2:$A$111,B169)=0,"ID sponsor inconnu",IF(G169="Réalisée","",IF(F169="","À planifier",IF(F169&lt;TODAY(),"En retard",IF(F169&lt;=TODAY()+'Paramètres'!$B$5,"À échéance","OK")))))))</f>
        <v/>
      </c>
    </row>
    <row r="170" ht="32" customHeight="1">
      <c r="A170" s="15" t="n"/>
      <c r="B170" s="15" t="n"/>
      <c r="C170" s="15" t="n"/>
      <c r="D170" s="24" t="n"/>
      <c r="E170" s="15" t="n"/>
      <c r="F170" s="25" t="n"/>
      <c r="G170" s="33" t="n"/>
      <c r="H170" s="25" t="n"/>
      <c r="I170" s="15" t="n"/>
      <c r="J170" s="29">
        <f>IF(A170="","",IF(B170="","Sponsor manquant",IF(COUNTIF('Suivi sponsors'!$A$2:$A$111,B170)=0,"ID sponsor inconnu",IF(G170="Réalisée","",IF(F170="","À planifier",IF(F170&lt;TODAY(),"En retard",IF(F170&lt;=TODAY()+'Paramètres'!$B$5,"À échéance","OK")))))))</f>
        <v/>
      </c>
    </row>
    <row r="171" ht="32" customHeight="1">
      <c r="A171" s="15" t="n"/>
      <c r="B171" s="15" t="n"/>
      <c r="C171" s="15" t="n"/>
      <c r="D171" s="24" t="n"/>
      <c r="E171" s="15" t="n"/>
      <c r="F171" s="25" t="n"/>
      <c r="G171" s="33" t="n"/>
      <c r="H171" s="25" t="n"/>
      <c r="I171" s="15" t="n"/>
      <c r="J171" s="32">
        <f>IF(A171="","",IF(B171="","Sponsor manquant",IF(COUNTIF('Suivi sponsors'!$A$2:$A$111,B171)=0,"ID sponsor inconnu",IF(G171="Réalisée","",IF(F171="","À planifier",IF(F171&lt;TODAY(),"En retard",IF(F171&lt;=TODAY()+'Paramètres'!$B$5,"À échéance","OK")))))))</f>
        <v/>
      </c>
    </row>
    <row r="172" ht="32" customHeight="1">
      <c r="A172" s="15" t="n"/>
      <c r="B172" s="15" t="n"/>
      <c r="C172" s="15" t="n"/>
      <c r="D172" s="24" t="n"/>
      <c r="E172" s="15" t="n"/>
      <c r="F172" s="25" t="n"/>
      <c r="G172" s="33" t="n"/>
      <c r="H172" s="25" t="n"/>
      <c r="I172" s="15" t="n"/>
      <c r="J172" s="29">
        <f>IF(A172="","",IF(B172="","Sponsor manquant",IF(COUNTIF('Suivi sponsors'!$A$2:$A$111,B172)=0,"ID sponsor inconnu",IF(G172="Réalisée","",IF(F172="","À planifier",IF(F172&lt;TODAY(),"En retard",IF(F172&lt;=TODAY()+'Paramètres'!$B$5,"À échéance","OK")))))))</f>
        <v/>
      </c>
    </row>
    <row r="173" ht="32" customHeight="1">
      <c r="A173" s="15" t="n"/>
      <c r="B173" s="15" t="n"/>
      <c r="C173" s="15" t="n"/>
      <c r="D173" s="24" t="n"/>
      <c r="E173" s="15" t="n"/>
      <c r="F173" s="25" t="n"/>
      <c r="G173" s="33" t="n"/>
      <c r="H173" s="25" t="n"/>
      <c r="I173" s="15" t="n"/>
      <c r="J173" s="32">
        <f>IF(A173="","",IF(B173="","Sponsor manquant",IF(COUNTIF('Suivi sponsors'!$A$2:$A$111,B173)=0,"ID sponsor inconnu",IF(G173="Réalisée","",IF(F173="","À planifier",IF(F173&lt;TODAY(),"En retard",IF(F173&lt;=TODAY()+'Paramètres'!$B$5,"À échéance","OK")))))))</f>
        <v/>
      </c>
    </row>
    <row r="174" ht="32" customHeight="1">
      <c r="A174" s="15" t="n"/>
      <c r="B174" s="15" t="n"/>
      <c r="C174" s="15" t="n"/>
      <c r="D174" s="24" t="n"/>
      <c r="E174" s="15" t="n"/>
      <c r="F174" s="25" t="n"/>
      <c r="G174" s="33" t="n"/>
      <c r="H174" s="25" t="n"/>
      <c r="I174" s="15" t="n"/>
      <c r="J174" s="29">
        <f>IF(A174="","",IF(B174="","Sponsor manquant",IF(COUNTIF('Suivi sponsors'!$A$2:$A$111,B174)=0,"ID sponsor inconnu",IF(G174="Réalisée","",IF(F174="","À planifier",IF(F174&lt;TODAY(),"En retard",IF(F174&lt;=TODAY()+'Paramètres'!$B$5,"À échéance","OK")))))))</f>
        <v/>
      </c>
    </row>
    <row r="175" ht="32" customHeight="1">
      <c r="A175" s="15" t="n"/>
      <c r="B175" s="15" t="n"/>
      <c r="C175" s="15" t="n"/>
      <c r="D175" s="24" t="n"/>
      <c r="E175" s="15" t="n"/>
      <c r="F175" s="25" t="n"/>
      <c r="G175" s="33" t="n"/>
      <c r="H175" s="25" t="n"/>
      <c r="I175" s="15" t="n"/>
      <c r="J175" s="32">
        <f>IF(A175="","",IF(B175="","Sponsor manquant",IF(COUNTIF('Suivi sponsors'!$A$2:$A$111,B175)=0,"ID sponsor inconnu",IF(G175="Réalisée","",IF(F175="","À planifier",IF(F175&lt;TODAY(),"En retard",IF(F175&lt;=TODAY()+'Paramètres'!$B$5,"À échéance","OK")))))))</f>
        <v/>
      </c>
    </row>
    <row r="176" ht="32" customHeight="1">
      <c r="A176" s="15" t="n"/>
      <c r="B176" s="15" t="n"/>
      <c r="C176" s="15" t="n"/>
      <c r="D176" s="24" t="n"/>
      <c r="E176" s="15" t="n"/>
      <c r="F176" s="25" t="n"/>
      <c r="G176" s="33" t="n"/>
      <c r="H176" s="25" t="n"/>
      <c r="I176" s="15" t="n"/>
      <c r="J176" s="29">
        <f>IF(A176="","",IF(B176="","Sponsor manquant",IF(COUNTIF('Suivi sponsors'!$A$2:$A$111,B176)=0,"ID sponsor inconnu",IF(G176="Réalisée","",IF(F176="","À planifier",IF(F176&lt;TODAY(),"En retard",IF(F176&lt;=TODAY()+'Paramètres'!$B$5,"À échéance","OK")))))))</f>
        <v/>
      </c>
    </row>
    <row r="177" ht="32" customHeight="1">
      <c r="A177" s="15" t="n"/>
      <c r="B177" s="15" t="n"/>
      <c r="C177" s="15" t="n"/>
      <c r="D177" s="24" t="n"/>
      <c r="E177" s="15" t="n"/>
      <c r="F177" s="25" t="n"/>
      <c r="G177" s="33" t="n"/>
      <c r="H177" s="25" t="n"/>
      <c r="I177" s="15" t="n"/>
      <c r="J177" s="32">
        <f>IF(A177="","",IF(B177="","Sponsor manquant",IF(COUNTIF('Suivi sponsors'!$A$2:$A$111,B177)=0,"ID sponsor inconnu",IF(G177="Réalisée","",IF(F177="","À planifier",IF(F177&lt;TODAY(),"En retard",IF(F177&lt;=TODAY()+'Paramètres'!$B$5,"À échéance","OK")))))))</f>
        <v/>
      </c>
    </row>
    <row r="178" ht="32" customHeight="1">
      <c r="A178" s="15" t="n"/>
      <c r="B178" s="15" t="n"/>
      <c r="C178" s="15" t="n"/>
      <c r="D178" s="24" t="n"/>
      <c r="E178" s="15" t="n"/>
      <c r="F178" s="25" t="n"/>
      <c r="G178" s="33" t="n"/>
      <c r="H178" s="25" t="n"/>
      <c r="I178" s="15" t="n"/>
      <c r="J178" s="29">
        <f>IF(A178="","",IF(B178="","Sponsor manquant",IF(COUNTIF('Suivi sponsors'!$A$2:$A$111,B178)=0,"ID sponsor inconnu",IF(G178="Réalisée","",IF(F178="","À planifier",IF(F178&lt;TODAY(),"En retard",IF(F178&lt;=TODAY()+'Paramètres'!$B$5,"À échéance","OK")))))))</f>
        <v/>
      </c>
    </row>
    <row r="179" ht="32" customHeight="1">
      <c r="A179" s="15" t="n"/>
      <c r="B179" s="15" t="n"/>
      <c r="C179" s="15" t="n"/>
      <c r="D179" s="24" t="n"/>
      <c r="E179" s="15" t="n"/>
      <c r="F179" s="25" t="n"/>
      <c r="G179" s="33" t="n"/>
      <c r="H179" s="25" t="n"/>
      <c r="I179" s="15" t="n"/>
      <c r="J179" s="32">
        <f>IF(A179="","",IF(B179="","Sponsor manquant",IF(COUNTIF('Suivi sponsors'!$A$2:$A$111,B179)=0,"ID sponsor inconnu",IF(G179="Réalisée","",IF(F179="","À planifier",IF(F179&lt;TODAY(),"En retard",IF(F179&lt;=TODAY()+'Paramètres'!$B$5,"À échéance","OK")))))))</f>
        <v/>
      </c>
    </row>
    <row r="180" ht="32" customHeight="1">
      <c r="A180" s="15" t="n"/>
      <c r="B180" s="15" t="n"/>
      <c r="C180" s="15" t="n"/>
      <c r="D180" s="24" t="n"/>
      <c r="E180" s="15" t="n"/>
      <c r="F180" s="25" t="n"/>
      <c r="G180" s="33" t="n"/>
      <c r="H180" s="25" t="n"/>
      <c r="I180" s="15" t="n"/>
      <c r="J180" s="29">
        <f>IF(A180="","",IF(B180="","Sponsor manquant",IF(COUNTIF('Suivi sponsors'!$A$2:$A$111,B180)=0,"ID sponsor inconnu",IF(G180="Réalisée","",IF(F180="","À planifier",IF(F180&lt;TODAY(),"En retard",IF(F180&lt;=TODAY()+'Paramètres'!$B$5,"À échéance","OK")))))))</f>
        <v/>
      </c>
    </row>
    <row r="181" ht="32" customHeight="1">
      <c r="A181" s="15" t="n"/>
      <c r="B181" s="15" t="n"/>
      <c r="C181" s="15" t="n"/>
      <c r="D181" s="24" t="n"/>
      <c r="E181" s="15" t="n"/>
      <c r="F181" s="25" t="n"/>
      <c r="G181" s="33" t="n"/>
      <c r="H181" s="25" t="n"/>
      <c r="I181" s="15" t="n"/>
      <c r="J181" s="32">
        <f>IF(A181="","",IF(B181="","Sponsor manquant",IF(COUNTIF('Suivi sponsors'!$A$2:$A$111,B181)=0,"ID sponsor inconnu",IF(G181="Réalisée","",IF(F181="","À planifier",IF(F181&lt;TODAY(),"En retard",IF(F181&lt;=TODAY()+'Paramètres'!$B$5,"À échéance","OK")))))))</f>
        <v/>
      </c>
    </row>
    <row r="182" ht="32" customHeight="1">
      <c r="A182" s="15" t="n"/>
      <c r="B182" s="15" t="n"/>
      <c r="C182" s="15" t="n"/>
      <c r="D182" s="24" t="n"/>
      <c r="E182" s="15" t="n"/>
      <c r="F182" s="25" t="n"/>
      <c r="G182" s="33" t="n"/>
      <c r="H182" s="25" t="n"/>
      <c r="I182" s="15" t="n"/>
      <c r="J182" s="29">
        <f>IF(A182="","",IF(B182="","Sponsor manquant",IF(COUNTIF('Suivi sponsors'!$A$2:$A$111,B182)=0,"ID sponsor inconnu",IF(G182="Réalisée","",IF(F182="","À planifier",IF(F182&lt;TODAY(),"En retard",IF(F182&lt;=TODAY()+'Paramètres'!$B$5,"À échéance","OK")))))))</f>
        <v/>
      </c>
    </row>
    <row r="183" ht="32" customHeight="1">
      <c r="A183" s="15" t="n"/>
      <c r="B183" s="15" t="n"/>
      <c r="C183" s="15" t="n"/>
      <c r="D183" s="24" t="n"/>
      <c r="E183" s="15" t="n"/>
      <c r="F183" s="25" t="n"/>
      <c r="G183" s="33" t="n"/>
      <c r="H183" s="25" t="n"/>
      <c r="I183" s="15" t="n"/>
      <c r="J183" s="32">
        <f>IF(A183="","",IF(B183="","Sponsor manquant",IF(COUNTIF('Suivi sponsors'!$A$2:$A$111,B183)=0,"ID sponsor inconnu",IF(G183="Réalisée","",IF(F183="","À planifier",IF(F183&lt;TODAY(),"En retard",IF(F183&lt;=TODAY()+'Paramètres'!$B$5,"À échéance","OK")))))))</f>
        <v/>
      </c>
    </row>
    <row r="184" ht="32" customHeight="1">
      <c r="A184" s="15" t="n"/>
      <c r="B184" s="15" t="n"/>
      <c r="C184" s="15" t="n"/>
      <c r="D184" s="24" t="n"/>
      <c r="E184" s="15" t="n"/>
      <c r="F184" s="25" t="n"/>
      <c r="G184" s="33" t="n"/>
      <c r="H184" s="25" t="n"/>
      <c r="I184" s="15" t="n"/>
      <c r="J184" s="29">
        <f>IF(A184="","",IF(B184="","Sponsor manquant",IF(COUNTIF('Suivi sponsors'!$A$2:$A$111,B184)=0,"ID sponsor inconnu",IF(G184="Réalisée","",IF(F184="","À planifier",IF(F184&lt;TODAY(),"En retard",IF(F184&lt;=TODAY()+'Paramètres'!$B$5,"À échéance","OK")))))))</f>
        <v/>
      </c>
    </row>
    <row r="185" ht="32" customHeight="1">
      <c r="A185" s="15" t="n"/>
      <c r="B185" s="15" t="n"/>
      <c r="C185" s="15" t="n"/>
      <c r="D185" s="24" t="n"/>
      <c r="E185" s="15" t="n"/>
      <c r="F185" s="25" t="n"/>
      <c r="G185" s="33" t="n"/>
      <c r="H185" s="25" t="n"/>
      <c r="I185" s="15" t="n"/>
      <c r="J185" s="32">
        <f>IF(A185="","",IF(B185="","Sponsor manquant",IF(COUNTIF('Suivi sponsors'!$A$2:$A$111,B185)=0,"ID sponsor inconnu",IF(G185="Réalisée","",IF(F185="","À planifier",IF(F185&lt;TODAY(),"En retard",IF(F185&lt;=TODAY()+'Paramètres'!$B$5,"À échéance","OK")))))))</f>
        <v/>
      </c>
    </row>
    <row r="186" ht="32" customHeight="1">
      <c r="A186" s="15" t="n"/>
      <c r="B186" s="15" t="n"/>
      <c r="C186" s="15" t="n"/>
      <c r="D186" s="24" t="n"/>
      <c r="E186" s="15" t="n"/>
      <c r="F186" s="25" t="n"/>
      <c r="G186" s="33" t="n"/>
      <c r="H186" s="25" t="n"/>
      <c r="I186" s="15" t="n"/>
      <c r="J186" s="29">
        <f>IF(A186="","",IF(B186="","Sponsor manquant",IF(COUNTIF('Suivi sponsors'!$A$2:$A$111,B186)=0,"ID sponsor inconnu",IF(G186="Réalisée","",IF(F186="","À planifier",IF(F186&lt;TODAY(),"En retard",IF(F186&lt;=TODAY()+'Paramètres'!$B$5,"À échéance","OK")))))))</f>
        <v/>
      </c>
    </row>
    <row r="187" ht="32" customHeight="1">
      <c r="A187" s="15" t="n"/>
      <c r="B187" s="15" t="n"/>
      <c r="C187" s="15" t="n"/>
      <c r="D187" s="24" t="n"/>
      <c r="E187" s="15" t="n"/>
      <c r="F187" s="25" t="n"/>
      <c r="G187" s="33" t="n"/>
      <c r="H187" s="25" t="n"/>
      <c r="I187" s="15" t="n"/>
      <c r="J187" s="32">
        <f>IF(A187="","",IF(B187="","Sponsor manquant",IF(COUNTIF('Suivi sponsors'!$A$2:$A$111,B187)=0,"ID sponsor inconnu",IF(G187="Réalisée","",IF(F187="","À planifier",IF(F187&lt;TODAY(),"En retard",IF(F187&lt;=TODAY()+'Paramètres'!$B$5,"À échéance","OK")))))))</f>
        <v/>
      </c>
    </row>
    <row r="188" ht="32" customHeight="1">
      <c r="A188" s="15" t="n"/>
      <c r="B188" s="15" t="n"/>
      <c r="C188" s="15" t="n"/>
      <c r="D188" s="24" t="n"/>
      <c r="E188" s="15" t="n"/>
      <c r="F188" s="25" t="n"/>
      <c r="G188" s="33" t="n"/>
      <c r="H188" s="25" t="n"/>
      <c r="I188" s="15" t="n"/>
      <c r="J188" s="29">
        <f>IF(A188="","",IF(B188="","Sponsor manquant",IF(COUNTIF('Suivi sponsors'!$A$2:$A$111,B188)=0,"ID sponsor inconnu",IF(G188="Réalisée","",IF(F188="","À planifier",IF(F188&lt;TODAY(),"En retard",IF(F188&lt;=TODAY()+'Paramètres'!$B$5,"À échéance","OK")))))))</f>
        <v/>
      </c>
    </row>
    <row r="189" ht="32" customHeight="1">
      <c r="A189" s="15" t="n"/>
      <c r="B189" s="15" t="n"/>
      <c r="C189" s="15" t="n"/>
      <c r="D189" s="24" t="n"/>
      <c r="E189" s="15" t="n"/>
      <c r="F189" s="25" t="n"/>
      <c r="G189" s="33" t="n"/>
      <c r="H189" s="25" t="n"/>
      <c r="I189" s="15" t="n"/>
      <c r="J189" s="32">
        <f>IF(A189="","",IF(B189="","Sponsor manquant",IF(COUNTIF('Suivi sponsors'!$A$2:$A$111,B189)=0,"ID sponsor inconnu",IF(G189="Réalisée","",IF(F189="","À planifier",IF(F189&lt;TODAY(),"En retard",IF(F189&lt;=TODAY()+'Paramètres'!$B$5,"À échéance","OK")))))))</f>
        <v/>
      </c>
    </row>
    <row r="190" ht="32" customHeight="1">
      <c r="A190" s="15" t="n"/>
      <c r="B190" s="15" t="n"/>
      <c r="C190" s="15" t="n"/>
      <c r="D190" s="24" t="n"/>
      <c r="E190" s="15" t="n"/>
      <c r="F190" s="25" t="n"/>
      <c r="G190" s="33" t="n"/>
      <c r="H190" s="25" t="n"/>
      <c r="I190" s="15" t="n"/>
      <c r="J190" s="29">
        <f>IF(A190="","",IF(B190="","Sponsor manquant",IF(COUNTIF('Suivi sponsors'!$A$2:$A$111,B190)=0,"ID sponsor inconnu",IF(G190="Réalisée","",IF(F190="","À planifier",IF(F190&lt;TODAY(),"En retard",IF(F190&lt;=TODAY()+'Paramètres'!$B$5,"À échéance","OK")))))))</f>
        <v/>
      </c>
    </row>
    <row r="191" ht="32" customHeight="1">
      <c r="A191" s="15" t="n"/>
      <c r="B191" s="15" t="n"/>
      <c r="C191" s="15" t="n"/>
      <c r="D191" s="24" t="n"/>
      <c r="E191" s="15" t="n"/>
      <c r="F191" s="25" t="n"/>
      <c r="G191" s="33" t="n"/>
      <c r="H191" s="25" t="n"/>
      <c r="I191" s="15" t="n"/>
      <c r="J191" s="32">
        <f>IF(A191="","",IF(B191="","Sponsor manquant",IF(COUNTIF('Suivi sponsors'!$A$2:$A$111,B191)=0,"ID sponsor inconnu",IF(G191="Réalisée","",IF(F191="","À planifier",IF(F191&lt;TODAY(),"En retard",IF(F191&lt;=TODAY()+'Paramètres'!$B$5,"À échéance","OK")))))))</f>
        <v/>
      </c>
    </row>
    <row r="192" ht="32" customHeight="1">
      <c r="A192" s="15" t="n"/>
      <c r="B192" s="15" t="n"/>
      <c r="C192" s="15" t="n"/>
      <c r="D192" s="24" t="n"/>
      <c r="E192" s="15" t="n"/>
      <c r="F192" s="25" t="n"/>
      <c r="G192" s="33" t="n"/>
      <c r="H192" s="25" t="n"/>
      <c r="I192" s="15" t="n"/>
      <c r="J192" s="29">
        <f>IF(A192="","",IF(B192="","Sponsor manquant",IF(COUNTIF('Suivi sponsors'!$A$2:$A$111,B192)=0,"ID sponsor inconnu",IF(G192="Réalisée","",IF(F192="","À planifier",IF(F192&lt;TODAY(),"En retard",IF(F192&lt;=TODAY()+'Paramètres'!$B$5,"À échéance","OK")))))))</f>
        <v/>
      </c>
    </row>
    <row r="193" ht="32" customHeight="1">
      <c r="A193" s="15" t="n"/>
      <c r="B193" s="15" t="n"/>
      <c r="C193" s="15" t="n"/>
      <c r="D193" s="24" t="n"/>
      <c r="E193" s="15" t="n"/>
      <c r="F193" s="25" t="n"/>
      <c r="G193" s="33" t="n"/>
      <c r="H193" s="25" t="n"/>
      <c r="I193" s="15" t="n"/>
      <c r="J193" s="32">
        <f>IF(A193="","",IF(B193="","Sponsor manquant",IF(COUNTIF('Suivi sponsors'!$A$2:$A$111,B193)=0,"ID sponsor inconnu",IF(G193="Réalisée","",IF(F193="","À planifier",IF(F193&lt;TODAY(),"En retard",IF(F193&lt;=TODAY()+'Paramètres'!$B$5,"À échéance","OK")))))))</f>
        <v/>
      </c>
    </row>
    <row r="194" ht="32" customHeight="1">
      <c r="A194" s="15" t="n"/>
      <c r="B194" s="15" t="n"/>
      <c r="C194" s="15" t="n"/>
      <c r="D194" s="24" t="n"/>
      <c r="E194" s="15" t="n"/>
      <c r="F194" s="25" t="n"/>
      <c r="G194" s="33" t="n"/>
      <c r="H194" s="25" t="n"/>
      <c r="I194" s="15" t="n"/>
      <c r="J194" s="29">
        <f>IF(A194="","",IF(B194="","Sponsor manquant",IF(COUNTIF('Suivi sponsors'!$A$2:$A$111,B194)=0,"ID sponsor inconnu",IF(G194="Réalisée","",IF(F194="","À planifier",IF(F194&lt;TODAY(),"En retard",IF(F194&lt;=TODAY()+'Paramètres'!$B$5,"À échéance","OK")))))))</f>
        <v/>
      </c>
    </row>
    <row r="195" ht="32" customHeight="1">
      <c r="A195" s="15" t="n"/>
      <c r="B195" s="15" t="n"/>
      <c r="C195" s="15" t="n"/>
      <c r="D195" s="24" t="n"/>
      <c r="E195" s="15" t="n"/>
      <c r="F195" s="25" t="n"/>
      <c r="G195" s="33" t="n"/>
      <c r="H195" s="25" t="n"/>
      <c r="I195" s="15" t="n"/>
      <c r="J195" s="32">
        <f>IF(A195="","",IF(B195="","Sponsor manquant",IF(COUNTIF('Suivi sponsors'!$A$2:$A$111,B195)=0,"ID sponsor inconnu",IF(G195="Réalisée","",IF(F195="","À planifier",IF(F195&lt;TODAY(),"En retard",IF(F195&lt;=TODAY()+'Paramètres'!$B$5,"À échéance","OK")))))))</f>
        <v/>
      </c>
    </row>
    <row r="196" ht="32" customHeight="1">
      <c r="A196" s="15" t="n"/>
      <c r="B196" s="15" t="n"/>
      <c r="C196" s="15" t="n"/>
      <c r="D196" s="24" t="n"/>
      <c r="E196" s="15" t="n"/>
      <c r="F196" s="25" t="n"/>
      <c r="G196" s="33" t="n"/>
      <c r="H196" s="25" t="n"/>
      <c r="I196" s="15" t="n"/>
      <c r="J196" s="29">
        <f>IF(A196="","",IF(B196="","Sponsor manquant",IF(COUNTIF('Suivi sponsors'!$A$2:$A$111,B196)=0,"ID sponsor inconnu",IF(G196="Réalisée","",IF(F196="","À planifier",IF(F196&lt;TODAY(),"En retard",IF(F196&lt;=TODAY()+'Paramètres'!$B$5,"À échéance","OK")))))))</f>
        <v/>
      </c>
    </row>
    <row r="197" ht="32" customHeight="1">
      <c r="A197" s="15" t="n"/>
      <c r="B197" s="15" t="n"/>
      <c r="C197" s="15" t="n"/>
      <c r="D197" s="24" t="n"/>
      <c r="E197" s="15" t="n"/>
      <c r="F197" s="25" t="n"/>
      <c r="G197" s="33" t="n"/>
      <c r="H197" s="25" t="n"/>
      <c r="I197" s="15" t="n"/>
      <c r="J197" s="32">
        <f>IF(A197="","",IF(B197="","Sponsor manquant",IF(COUNTIF('Suivi sponsors'!$A$2:$A$111,B197)=0,"ID sponsor inconnu",IF(G197="Réalisée","",IF(F197="","À planifier",IF(F197&lt;TODAY(),"En retard",IF(F197&lt;=TODAY()+'Paramètres'!$B$5,"À échéance","OK")))))))</f>
        <v/>
      </c>
    </row>
    <row r="198" ht="32" customHeight="1">
      <c r="A198" s="15" t="n"/>
      <c r="B198" s="15" t="n"/>
      <c r="C198" s="15" t="n"/>
      <c r="D198" s="24" t="n"/>
      <c r="E198" s="15" t="n"/>
      <c r="F198" s="25" t="n"/>
      <c r="G198" s="33" t="n"/>
      <c r="H198" s="25" t="n"/>
      <c r="I198" s="15" t="n"/>
      <c r="J198" s="29">
        <f>IF(A198="","",IF(B198="","Sponsor manquant",IF(COUNTIF('Suivi sponsors'!$A$2:$A$111,B198)=0,"ID sponsor inconnu",IF(G198="Réalisée","",IF(F198="","À planifier",IF(F198&lt;TODAY(),"En retard",IF(F198&lt;=TODAY()+'Paramètres'!$B$5,"À échéance","OK")))))))</f>
        <v/>
      </c>
    </row>
    <row r="199" ht="32" customHeight="1">
      <c r="A199" s="15" t="n"/>
      <c r="B199" s="15" t="n"/>
      <c r="C199" s="15" t="n"/>
      <c r="D199" s="24" t="n"/>
      <c r="E199" s="15" t="n"/>
      <c r="F199" s="25" t="n"/>
      <c r="G199" s="33" t="n"/>
      <c r="H199" s="25" t="n"/>
      <c r="I199" s="15" t="n"/>
      <c r="J199" s="32">
        <f>IF(A199="","",IF(B199="","Sponsor manquant",IF(COUNTIF('Suivi sponsors'!$A$2:$A$111,B199)=0,"ID sponsor inconnu",IF(G199="Réalisée","",IF(F199="","À planifier",IF(F199&lt;TODAY(),"En retard",IF(F199&lt;=TODAY()+'Paramètres'!$B$5,"À échéance","OK")))))))</f>
        <v/>
      </c>
    </row>
    <row r="200" ht="32" customHeight="1">
      <c r="A200" s="15" t="n"/>
      <c r="B200" s="15" t="n"/>
      <c r="C200" s="15" t="n"/>
      <c r="D200" s="24" t="n"/>
      <c r="E200" s="15" t="n"/>
      <c r="F200" s="25" t="n"/>
      <c r="G200" s="33" t="n"/>
      <c r="H200" s="25" t="n"/>
      <c r="I200" s="15" t="n"/>
      <c r="J200" s="29">
        <f>IF(A200="","",IF(B200="","Sponsor manquant",IF(COUNTIF('Suivi sponsors'!$A$2:$A$111,B200)=0,"ID sponsor inconnu",IF(G200="Réalisée","",IF(F200="","À planifier",IF(F200&lt;TODAY(),"En retard",IF(F200&lt;=TODAY()+'Paramètres'!$B$5,"À échéance","OK")))))))</f>
        <v/>
      </c>
    </row>
    <row r="201" ht="32" customHeight="1">
      <c r="A201" s="15" t="n"/>
      <c r="B201" s="15" t="n"/>
      <c r="C201" s="15" t="n"/>
      <c r="D201" s="24" t="n"/>
      <c r="E201" s="15" t="n"/>
      <c r="F201" s="25" t="n"/>
      <c r="G201" s="33" t="n"/>
      <c r="H201" s="25" t="n"/>
      <c r="I201" s="15" t="n"/>
      <c r="J201" s="32">
        <f>IF(A201="","",IF(B201="","Sponsor manquant",IF(COUNTIF('Suivi sponsors'!$A$2:$A$111,B201)=0,"ID sponsor inconnu",IF(G201="Réalisée","",IF(F201="","À planifier",IF(F201&lt;TODAY(),"En retard",IF(F201&lt;=TODAY()+'Paramètres'!$B$5,"À échéance","OK")))))))</f>
        <v/>
      </c>
    </row>
  </sheetData>
  <autoFilter ref="A1:J201"/>
  <conditionalFormatting sqref="J2:J201">
    <cfRule type="expression" priority="1" dxfId="0">
      <formula>$J2="En retard"</formula>
    </cfRule>
    <cfRule type="expression" priority="2" dxfId="1">
      <formula>$J2="À échéance"</formula>
    </cfRule>
    <cfRule type="expression" priority="3" dxfId="3">
      <formula>$J2="ID sponsor inconnu"</formula>
    </cfRule>
    <cfRule type="expression" priority="4" dxfId="0">
      <formula>$J2="Sponsor manquant"</formula>
    </cfRule>
  </conditionalFormatting>
  <conditionalFormatting sqref="G2:G201">
    <cfRule type="expression" priority="5" dxfId="2">
      <formula>$G2="Réalisée"</formula>
    </cfRule>
  </conditionalFormatting>
  <dataValidations count="4">
    <dataValidation sqref="C2:C201" showDropDown="0" showInputMessage="1" showErrorMessage="1" allowBlank="0" errorTitle="Catégorie" error="La catégorie doit appartenir à la liste des paramètres." promptTitle="Catégorie" prompt="Choisissez une catégorie dans la liste modifiable." type="list" errorStyle="stop">
      <formula1>INDIRECT("'Paramètres'!$J$3:$J$7")</formula1>
    </dataValidation>
    <dataValidation sqref="E2:E201" showDropDown="0" showInputMessage="1" showErrorMessage="1" allowBlank="0" errorTitle="Responsable interne" error="Le responsable doit appartenir à la liste des paramètres." promptTitle="Responsable interne" prompt="Choisissez une équipe ou un pôle fictif." type="list" errorStyle="stop">
      <formula1>INDIRECT("'Paramètres'!$I$3:$I$6")</formula1>
    </dataValidation>
    <dataValidation sqref="G2:G201" showDropDown="0" showInputMessage="1" showErrorMessage="1" allowBlank="0" errorTitle="Statut de contrepartie" error="Le statut doit appartenir à la liste des paramètres." promptTitle="Statut de contrepartie" prompt="Choisissez un statut dans la liste modifiable." type="list" errorStyle="stop">
      <formula1>INDIRECT("'Paramètres'!$K$3:$K$7")</formula1>
    </dataValidation>
    <dataValidation sqref="F2:F201 H2:H201" showDropDown="0" showInputMessage="1" showErrorMessage="1" allowBlank="0" errorTitle="Date valide" error="La valeur doit être une date valide." promptTitle="Date valide" prompt="Saisissez une date au format jj/mm/aaaa." type="date" errorStyle="stop" operator="between">
      <formula1>DATE(2020,1,1)</formula1>
      <formula2>DATE(2100,12,31)</formula2>
    </dataValidation>
  </dataValidations>
  <pageMargins left="0.3" right="0.3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projet fictive</dc:creator>
  <dc:title xmlns:dc="http://purl.org/dc/elements/1.1/">Suivi sponsoring d’un événement professionnel fictif</dc:title>
  <dc:description xmlns:dc="http://purl.org/dc/elements/1.1/">Classeur local d’aide au suivi du sponsoring, sans fonction de CRM, de comptabilité, de billetterie ou de contractualisation.</dc:description>
  <dc:subject xmlns:dc="http://purl.org/dc/elements/1.1/">Pilotage local du pipeline sponsoring et des contreparties</dc:subject>
  <dcterms:created xmlns:dcterms="http://purl.org/dc/terms/" xmlns:xsi="http://www.w3.org/2001/XMLSchema-instance" xsi:type="dcterms:W3CDTF">2026-09-08T17:59:14Z</dcterms:created>
  <dcterms:modified xmlns:dcterms="http://purl.org/dc/terms/" xmlns:xsi="http://www.w3.org/2001/XMLSchema-instance" xsi:type="dcterms:W3CDTF">2026-09-08T17:59:16+00:00Z</dcterms:modified>
</cp:coreProperties>
</file>