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Dépenses" sheetId="2" state="visible" r:id="rId2"/>
    <sheet xmlns:r="http://schemas.openxmlformats.org/officeDocument/2006/relationships" name="Paramètres" sheetId="3" state="visible" r:id="rId3"/>
  </sheets>
  <definedNames>
    <definedName name="_xlnm._FilterDatabase" localSheetId="0" hidden="1">'Synthèse'!$D$4:$H$13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 ##0,00 €"/>
    <numFmt numFmtId="165" formatCode="0,0 %"/>
    <numFmt numFmtId="166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352646"/>
      <sz val="10"/>
    </font>
    <font>
      <name val="Aptos"/>
      <i val="1"/>
      <color rgb="006F6675"/>
      <sz val="9"/>
    </font>
    <font>
      <name val="Aptos"/>
      <b val="1"/>
      <color rgb="00FFFFFF"/>
      <sz val="10"/>
    </font>
    <font>
      <name val="Aptos"/>
      <color rgb="00352646"/>
      <sz val="10"/>
    </font>
  </fonts>
  <fills count="7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FFF0AE"/>
      </patternFill>
    </fill>
    <fill>
      <patternFill patternType="solid">
        <fgColor rgb="00DF5149"/>
      </patternFill>
    </fill>
    <fill>
      <patternFill patternType="solid">
        <fgColor rgb="00FFF5ED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  <border>
      <left/>
      <right/>
      <top style="thin">
        <color rgb="00DFD3DF"/>
      </top>
      <bottom/>
      <diagonal/>
    </border>
    <border>
      <left/>
      <right style="thin">
        <color rgb="00DFD3DF"/>
      </right>
      <top style="thin">
        <color rgb="00DFD3DF"/>
      </top>
      <bottom/>
      <diagonal/>
    </border>
    <border>
      <left/>
      <right/>
      <top style="thin">
        <color rgb="00DFD3DF"/>
      </top>
      <bottom style="thin">
        <color rgb="00DFD3DF"/>
      </bottom>
      <diagonal/>
    </border>
    <border>
      <left/>
      <right style="thin">
        <color rgb="00DFD3DF"/>
      </right>
      <top style="thin">
        <color rgb="00DFD3DF"/>
      </top>
      <bottom style="thin">
        <color rgb="00DFD3DF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left" vertical="center"/>
    </xf>
    <xf numFmtId="164" fontId="4" fillId="2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166" fontId="2" fillId="0" borderId="0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top" wrapText="1"/>
    </xf>
    <xf numFmtId="166" fontId="5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352646"/>
        <sz val="10"/>
      </font>
      <fill>
        <patternFill patternType="solid">
          <fgColor rgb="00F4A261"/>
        </patternFill>
      </fill>
    </dxf>
    <dxf>
      <font>
        <name val="Aptos"/>
        <color rgb="00352646"/>
        <sz val="10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Depenses" displayName="tblDepenses" ref="A3:S123" headerRowCount="1">
  <autoFilter ref="A3:S123"/>
  <tableColumns count="19">
    <tableColumn id="1" name="ID dépense"/>
    <tableColumn id="2" name="Événement"/>
    <tableColumn id="3" name="Date prévue"/>
    <tableColumn id="4" name="Date de pièce"/>
    <tableColumn id="5" name="Catégorie"/>
    <tableColumn id="6" name="Description"/>
    <tableColumn id="7" name="Prestataire"/>
    <tableColumn id="8" name="Statut"/>
    <tableColumn id="9" name="Montant prévu TTC"/>
    <tableColumn id="10" name="Montant HT constaté"/>
    <tableColumn id="11" name="Taux TVA"/>
    <tableColumn id="12" name="Montant TTC constaté"/>
    <tableColumn id="13" name="Montant payé TTC"/>
    <tableColumn id="14" name="Échéance"/>
    <tableColumn id="15" name="Référence pièce"/>
    <tableColumn id="16" name="Écart au prévu"/>
    <tableColumn id="17" name="Reste à payer"/>
    <tableColumn id="18" name="Alerte"/>
    <tableColumn id="19" name="Commentaire"/>
  </tableColumns>
</table>
</file>

<file path=xl/tables/table2.xml><?xml version="1.0" encoding="utf-8"?>
<table xmlns="http://schemas.openxmlformats.org/spreadsheetml/2006/main" id="2" name="tblEvenements" displayName="tblEvenements" ref="J2:K102" headerRowCount="1">
  <autoFilter ref="J2:K102"/>
  <tableColumns count="2">
    <tableColumn id="10" name="Événement"/>
    <tableColumn id="11" name="Budget global TTC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352646"/>
    <outlinePr summaryBelow="1" summaryRight="1"/>
    <pageSetUpPr fitToPage="1"/>
  </sheetPr>
  <dimension ref="A1:J10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24" customWidth="1" min="2" max="2"/>
    <col width="3" customWidth="1" min="3" max="3"/>
    <col width="21" customWidth="1" min="4" max="4"/>
    <col width="18" customWidth="1" min="5" max="5"/>
    <col width="18" customWidth="1" min="6" max="6"/>
    <col width="18" customWidth="1" min="7" max="7"/>
    <col width="18" customWidth="1" min="8" max="8"/>
    <col hidden="1" width="13" customWidth="1" min="9" max="9"/>
    <col hidden="1" width="13" customWidth="1" min="10" max="10"/>
  </cols>
  <sheetData>
    <row r="1" ht="28" customHeight="1">
      <c r="A1" s="1" t="inlineStr">
        <is>
          <t>Synthèse des dépenses événementielles</t>
        </is>
      </c>
      <c r="B1" s="26" t="n"/>
      <c r="C1" s="26" t="n"/>
      <c r="D1" s="26" t="n"/>
      <c r="E1" s="26" t="n"/>
      <c r="F1" s="26" t="n"/>
      <c r="G1" s="26" t="n"/>
      <c r="H1" s="27" t="n"/>
      <c r="J1" t="inlineStr">
        <is>
          <t>Liste technique des événements</t>
        </is>
      </c>
    </row>
    <row r="2" ht="24" customHeight="1">
      <c r="A2" s="2" t="inlineStr">
        <is>
          <t>Événement sélectionné</t>
        </is>
      </c>
      <c r="B2" s="3" t="inlineStr">
        <is>
          <t>Séminaire fictif Alpha</t>
        </is>
      </c>
      <c r="J2">
        <f>IF('Paramètres'!J3="","",'Paramètres'!J3)</f>
        <v/>
      </c>
    </row>
    <row r="3" ht="20" customHeight="1">
      <c r="A3" s="4" t="inlineStr">
        <is>
          <t>La sélection pilote tous les montants et exclut les dépenses annulées.</t>
        </is>
      </c>
      <c r="J3">
        <f>IF('Paramètres'!J4="","",'Paramètres'!J4)</f>
        <v/>
      </c>
    </row>
    <row r="4">
      <c r="A4" s="5" t="inlineStr">
        <is>
          <t>Indicateur</t>
        </is>
      </c>
      <c r="B4" s="5" t="inlineStr">
        <is>
          <t>Valeur</t>
        </is>
      </c>
      <c r="D4" s="5" t="inlineStr">
        <is>
          <t>Catégorie</t>
        </is>
      </c>
      <c r="E4" s="5" t="inlineStr">
        <is>
          <t>Prévu TTC</t>
        </is>
      </c>
      <c r="F4" s="5" t="inlineStr">
        <is>
          <t>Constaté TTC</t>
        </is>
      </c>
      <c r="G4" s="5" t="inlineStr">
        <is>
          <t>Payé TTC</t>
        </is>
      </c>
      <c r="H4" s="5" t="inlineStr">
        <is>
          <t>Reste à payer</t>
        </is>
      </c>
      <c r="J4">
        <f>IF('Paramètres'!J5="","",'Paramètres'!J5)</f>
        <v/>
      </c>
    </row>
    <row r="5">
      <c r="A5" s="6" t="inlineStr">
        <is>
          <t>Budget global TTC</t>
        </is>
      </c>
      <c r="B5" s="7">
        <f>IFERROR(INDEX('Paramètres'!$K$3:$K$102,MATCH(B2,'Paramètres'!$J$3:$J$102,0)),"")</f>
        <v/>
      </c>
      <c r="D5" s="6">
        <f>'Paramètres'!F3</f>
        <v/>
      </c>
      <c r="E5" s="7">
        <f>IF(OR($B$2="",$D5=""),"",SUMIFS('Dépenses'!$I$4:$I$123,'Dépenses'!$B$4:$B$123,$B$2,'Dépenses'!$E$4:$E$123,$D5,'Dépenses'!$H$4:$H$123,"&lt;&gt;Annulée"))</f>
        <v/>
      </c>
      <c r="F5" s="7">
        <f>IF(OR($B$2="",$D5=""),"",SUMIFS('Dépenses'!$L$4:$L$123,'Dépenses'!$B$4:$B$123,$B$2,'Dépenses'!$E$4:$E$123,$D5,'Dépenses'!$H$4:$H$123,"&lt;&gt;Annulée"))</f>
        <v/>
      </c>
      <c r="G5" s="7">
        <f>IF(OR($B$2="",$D5=""),"",SUMIFS('Dépenses'!$M$4:$M$123,'Dépenses'!$B$4:$B$123,$B$2,'Dépenses'!$E$4:$E$123,$D5,'Dépenses'!$H$4:$H$123,"&lt;&gt;Annulée"))</f>
        <v/>
      </c>
      <c r="H5" s="7">
        <f>IF(OR($B$2="",$D5=""),"",SUMIFS('Dépenses'!$Q$4:$Q$123,'Dépenses'!$B$4:$B$123,$B$2,'Dépenses'!$E$4:$E$123,$D5,'Dépenses'!$H$4:$H$123,"&lt;&gt;Annulée"))</f>
        <v/>
      </c>
      <c r="J5">
        <f>IF('Paramètres'!J6="","",'Paramètres'!J6)</f>
        <v/>
      </c>
    </row>
    <row r="6">
      <c r="A6" s="8" t="inlineStr">
        <is>
          <t>Dépenses prévues TTC</t>
        </is>
      </c>
      <c r="B6" s="9">
        <f>IF(B2="","",SUMIFS('Dépenses'!$I$4:$I$123,'Dépenses'!$B$4:$B$123,B2,'Dépenses'!$H$4:$H$123,"&lt;&gt;Annulée"))</f>
        <v/>
      </c>
      <c r="D6" s="8">
        <f>'Paramètres'!F4</f>
        <v/>
      </c>
      <c r="E6" s="9">
        <f>IF(OR($B$2="",$D6=""),"",SUMIFS('Dépenses'!$I$4:$I$123,'Dépenses'!$B$4:$B$123,$B$2,'Dépenses'!$E$4:$E$123,$D6,'Dépenses'!$H$4:$H$123,"&lt;&gt;Annulée"))</f>
        <v/>
      </c>
      <c r="F6" s="9">
        <f>IF(OR($B$2="",$D6=""),"",SUMIFS('Dépenses'!$L$4:$L$123,'Dépenses'!$B$4:$B$123,$B$2,'Dépenses'!$E$4:$E$123,$D6,'Dépenses'!$H$4:$H$123,"&lt;&gt;Annulée"))</f>
        <v/>
      </c>
      <c r="G6" s="9">
        <f>IF(OR($B$2="",$D6=""),"",SUMIFS('Dépenses'!$M$4:$M$123,'Dépenses'!$B$4:$B$123,$B$2,'Dépenses'!$E$4:$E$123,$D6,'Dépenses'!$H$4:$H$123,"&lt;&gt;Annulée"))</f>
        <v/>
      </c>
      <c r="H6" s="9">
        <f>IF(OR($B$2="",$D6=""),"",SUMIFS('Dépenses'!$Q$4:$Q$123,'Dépenses'!$B$4:$B$123,$B$2,'Dépenses'!$E$4:$E$123,$D6,'Dépenses'!$H$4:$H$123,"&lt;&gt;Annulée"))</f>
        <v/>
      </c>
      <c r="J6">
        <f>IF('Paramètres'!J7="","",'Paramètres'!J7)</f>
        <v/>
      </c>
    </row>
    <row r="7">
      <c r="A7" s="6" t="inlineStr">
        <is>
          <t>Dépenses constatées TTC</t>
        </is>
      </c>
      <c r="B7" s="7">
        <f>IF(B2="","",SUMIFS('Dépenses'!$L$4:$L$123,'Dépenses'!$B$4:$B$123,B2,'Dépenses'!$H$4:$H$123,"&lt;&gt;Annulée"))</f>
        <v/>
      </c>
      <c r="D7" s="6">
        <f>'Paramètres'!F5</f>
        <v/>
      </c>
      <c r="E7" s="7">
        <f>IF(OR($B$2="",$D7=""),"",SUMIFS('Dépenses'!$I$4:$I$123,'Dépenses'!$B$4:$B$123,$B$2,'Dépenses'!$E$4:$E$123,$D7,'Dépenses'!$H$4:$H$123,"&lt;&gt;Annulée"))</f>
        <v/>
      </c>
      <c r="F7" s="7">
        <f>IF(OR($B$2="",$D7=""),"",SUMIFS('Dépenses'!$L$4:$L$123,'Dépenses'!$B$4:$B$123,$B$2,'Dépenses'!$E$4:$E$123,$D7,'Dépenses'!$H$4:$H$123,"&lt;&gt;Annulée"))</f>
        <v/>
      </c>
      <c r="G7" s="7">
        <f>IF(OR($B$2="",$D7=""),"",SUMIFS('Dépenses'!$M$4:$M$123,'Dépenses'!$B$4:$B$123,$B$2,'Dépenses'!$E$4:$E$123,$D7,'Dépenses'!$H$4:$H$123,"&lt;&gt;Annulée"))</f>
        <v/>
      </c>
      <c r="H7" s="7">
        <f>IF(OR($B$2="",$D7=""),"",SUMIFS('Dépenses'!$Q$4:$Q$123,'Dépenses'!$B$4:$B$123,$B$2,'Dépenses'!$E$4:$E$123,$D7,'Dépenses'!$H$4:$H$123,"&lt;&gt;Annulée"))</f>
        <v/>
      </c>
      <c r="J7">
        <f>IF('Paramètres'!J8="","",'Paramètres'!J8)</f>
        <v/>
      </c>
    </row>
    <row r="8">
      <c r="A8" s="8" t="inlineStr">
        <is>
          <t>Montant payé TTC</t>
        </is>
      </c>
      <c r="B8" s="9">
        <f>IF(B2="","",SUMIFS('Dépenses'!$M$4:$M$123,'Dépenses'!$B$4:$B$123,B2,'Dépenses'!$H$4:$H$123,"&lt;&gt;Annulée"))</f>
        <v/>
      </c>
      <c r="D8" s="8">
        <f>'Paramètres'!F6</f>
        <v/>
      </c>
      <c r="E8" s="9">
        <f>IF(OR($B$2="",$D8=""),"",SUMIFS('Dépenses'!$I$4:$I$123,'Dépenses'!$B$4:$B$123,$B$2,'Dépenses'!$E$4:$E$123,$D8,'Dépenses'!$H$4:$H$123,"&lt;&gt;Annulée"))</f>
        <v/>
      </c>
      <c r="F8" s="9">
        <f>IF(OR($B$2="",$D8=""),"",SUMIFS('Dépenses'!$L$4:$L$123,'Dépenses'!$B$4:$B$123,$B$2,'Dépenses'!$E$4:$E$123,$D8,'Dépenses'!$H$4:$H$123,"&lt;&gt;Annulée"))</f>
        <v/>
      </c>
      <c r="G8" s="9">
        <f>IF(OR($B$2="",$D8=""),"",SUMIFS('Dépenses'!$M$4:$M$123,'Dépenses'!$B$4:$B$123,$B$2,'Dépenses'!$E$4:$E$123,$D8,'Dépenses'!$H$4:$H$123,"&lt;&gt;Annulée"))</f>
        <v/>
      </c>
      <c r="H8" s="9">
        <f>IF(OR($B$2="",$D8=""),"",SUMIFS('Dépenses'!$Q$4:$Q$123,'Dépenses'!$B$4:$B$123,$B$2,'Dépenses'!$E$4:$E$123,$D8,'Dépenses'!$H$4:$H$123,"&lt;&gt;Annulée"))</f>
        <v/>
      </c>
      <c r="J8">
        <f>IF('Paramètres'!J9="","",'Paramètres'!J9)</f>
        <v/>
      </c>
    </row>
    <row r="9">
      <c r="A9" s="6" t="inlineStr">
        <is>
          <t>Reste à payer</t>
        </is>
      </c>
      <c r="B9" s="7">
        <f>IF(B2="","",SUMIFS('Dépenses'!$Q$4:$Q$123,'Dépenses'!$B$4:$B$123,B2,'Dépenses'!$H$4:$H$123,"&lt;&gt;Annulée"))</f>
        <v/>
      </c>
      <c r="D9" s="6">
        <f>'Paramètres'!F7</f>
        <v/>
      </c>
      <c r="E9" s="7">
        <f>IF(OR($B$2="",$D9=""),"",SUMIFS('Dépenses'!$I$4:$I$123,'Dépenses'!$B$4:$B$123,$B$2,'Dépenses'!$E$4:$E$123,$D9,'Dépenses'!$H$4:$H$123,"&lt;&gt;Annulée"))</f>
        <v/>
      </c>
      <c r="F9" s="7">
        <f>IF(OR($B$2="",$D9=""),"",SUMIFS('Dépenses'!$L$4:$L$123,'Dépenses'!$B$4:$B$123,$B$2,'Dépenses'!$E$4:$E$123,$D9,'Dépenses'!$H$4:$H$123,"&lt;&gt;Annulée"))</f>
        <v/>
      </c>
      <c r="G9" s="7">
        <f>IF(OR($B$2="",$D9=""),"",SUMIFS('Dépenses'!$M$4:$M$123,'Dépenses'!$B$4:$B$123,$B$2,'Dépenses'!$E$4:$E$123,$D9,'Dépenses'!$H$4:$H$123,"&lt;&gt;Annulée"))</f>
        <v/>
      </c>
      <c r="H9" s="7">
        <f>IF(OR($B$2="",$D9=""),"",SUMIFS('Dépenses'!$Q$4:$Q$123,'Dépenses'!$B$4:$B$123,$B$2,'Dépenses'!$E$4:$E$123,$D9,'Dépenses'!$H$4:$H$123,"&lt;&gt;Annulée"))</f>
        <v/>
      </c>
      <c r="J9">
        <f>IF('Paramètres'!J10="","",'Paramètres'!J10)</f>
        <v/>
      </c>
    </row>
    <row r="10">
      <c r="A10" s="8" t="inlineStr">
        <is>
          <t>Disponible budgétaire</t>
        </is>
      </c>
      <c r="B10" s="9">
        <f>IF(OR(B5="",B7=""),"",B5-B7)</f>
        <v/>
      </c>
      <c r="D10" s="8">
        <f>'Paramètres'!F8</f>
        <v/>
      </c>
      <c r="E10" s="9">
        <f>IF(OR($B$2="",$D10=""),"",SUMIFS('Dépenses'!$I$4:$I$123,'Dépenses'!$B$4:$B$123,$B$2,'Dépenses'!$E$4:$E$123,$D10,'Dépenses'!$H$4:$H$123,"&lt;&gt;Annulée"))</f>
        <v/>
      </c>
      <c r="F10" s="9">
        <f>IF(OR($B$2="",$D10=""),"",SUMIFS('Dépenses'!$L$4:$L$123,'Dépenses'!$B$4:$B$123,$B$2,'Dépenses'!$E$4:$E$123,$D10,'Dépenses'!$H$4:$H$123,"&lt;&gt;Annulée"))</f>
        <v/>
      </c>
      <c r="G10" s="9">
        <f>IF(OR($B$2="",$D10=""),"",SUMIFS('Dépenses'!$M$4:$M$123,'Dépenses'!$B$4:$B$123,$B$2,'Dépenses'!$E$4:$E$123,$D10,'Dépenses'!$H$4:$H$123,"&lt;&gt;Annulée"))</f>
        <v/>
      </c>
      <c r="H10" s="9">
        <f>IF(OR($B$2="",$D10=""),"",SUMIFS('Dépenses'!$Q$4:$Q$123,'Dépenses'!$B$4:$B$123,$B$2,'Dépenses'!$E$4:$E$123,$D10,'Dépenses'!$H$4:$H$123,"&lt;&gt;Annulée"))</f>
        <v/>
      </c>
      <c r="J10">
        <f>IF('Paramètres'!J11="","",'Paramètres'!J11)</f>
        <v/>
      </c>
    </row>
    <row r="11">
      <c r="A11" s="6" t="inlineStr">
        <is>
          <t>Taux consommé</t>
        </is>
      </c>
      <c r="B11" s="10">
        <f>IFERROR(B7/B5,"")</f>
        <v/>
      </c>
      <c r="D11" s="6">
        <f>'Paramètres'!F9</f>
        <v/>
      </c>
      <c r="E11" s="7">
        <f>IF(OR($B$2="",$D11=""),"",SUMIFS('Dépenses'!$I$4:$I$123,'Dépenses'!$B$4:$B$123,$B$2,'Dépenses'!$E$4:$E$123,$D11,'Dépenses'!$H$4:$H$123,"&lt;&gt;Annulée"))</f>
        <v/>
      </c>
      <c r="F11" s="7">
        <f>IF(OR($B$2="",$D11=""),"",SUMIFS('Dépenses'!$L$4:$L$123,'Dépenses'!$B$4:$B$123,$B$2,'Dépenses'!$E$4:$E$123,$D11,'Dépenses'!$H$4:$H$123,"&lt;&gt;Annulée"))</f>
        <v/>
      </c>
      <c r="G11" s="7">
        <f>IF(OR($B$2="",$D11=""),"",SUMIFS('Dépenses'!$M$4:$M$123,'Dépenses'!$B$4:$B$123,$B$2,'Dépenses'!$E$4:$E$123,$D11,'Dépenses'!$H$4:$H$123,"&lt;&gt;Annulée"))</f>
        <v/>
      </c>
      <c r="H11" s="7">
        <f>IF(OR($B$2="",$D11=""),"",SUMIFS('Dépenses'!$Q$4:$Q$123,'Dépenses'!$B$4:$B$123,$B$2,'Dépenses'!$E$4:$E$123,$D11,'Dépenses'!$H$4:$H$123,"&lt;&gt;Annulée"))</f>
        <v/>
      </c>
      <c r="J11">
        <f>IF('Paramètres'!J12="","",'Paramètres'!J12)</f>
        <v/>
      </c>
    </row>
    <row r="12">
      <c r="D12" s="8">
        <f>'Paramètres'!F10</f>
        <v/>
      </c>
      <c r="E12" s="9">
        <f>IF(OR($B$2="",$D12=""),"",SUMIFS('Dépenses'!$I$4:$I$123,'Dépenses'!$B$4:$B$123,$B$2,'Dépenses'!$E$4:$E$123,$D12,'Dépenses'!$H$4:$H$123,"&lt;&gt;Annulée"))</f>
        <v/>
      </c>
      <c r="F12" s="9">
        <f>IF(OR($B$2="",$D12=""),"",SUMIFS('Dépenses'!$L$4:$L$123,'Dépenses'!$B$4:$B$123,$B$2,'Dépenses'!$E$4:$E$123,$D12,'Dépenses'!$H$4:$H$123,"&lt;&gt;Annulée"))</f>
        <v/>
      </c>
      <c r="G12" s="9">
        <f>IF(OR($B$2="",$D12=""),"",SUMIFS('Dépenses'!$M$4:$M$123,'Dépenses'!$B$4:$B$123,$B$2,'Dépenses'!$E$4:$E$123,$D12,'Dépenses'!$H$4:$H$123,"&lt;&gt;Annulée"))</f>
        <v/>
      </c>
      <c r="H12" s="9">
        <f>IF(OR($B$2="",$D12=""),"",SUMIFS('Dépenses'!$Q$4:$Q$123,'Dépenses'!$B$4:$B$123,$B$2,'Dépenses'!$E$4:$E$123,$D12,'Dépenses'!$H$4:$H$123,"&lt;&gt;Annulée"))</f>
        <v/>
      </c>
      <c r="J12">
        <f>IF('Paramètres'!J13="","",'Paramètres'!J13)</f>
        <v/>
      </c>
    </row>
    <row r="13">
      <c r="A13" s="2" t="inlineStr">
        <is>
          <t>Contrôle de concordance</t>
        </is>
      </c>
      <c r="B13" s="11">
        <f>IF(B2="","",IF(AND(ABS(B6-E15)&lt;0.01,ABS(B7-F15)&lt;0.01,ABS(B8-G15)&lt;0.01,ABS(B9-H15)&lt;0.01),"Concordance vérifiée","Écart à contrôler"))</f>
        <v/>
      </c>
      <c r="D13" s="6">
        <f>'Paramètres'!F11</f>
        <v/>
      </c>
      <c r="E13" s="7">
        <f>IF(OR($B$2="",$D13=""),"",SUMIFS('Dépenses'!$I$4:$I$123,'Dépenses'!$B$4:$B$123,$B$2,'Dépenses'!$E$4:$E$123,$D13,'Dépenses'!$H$4:$H$123,"&lt;&gt;Annulée"))</f>
        <v/>
      </c>
      <c r="F13" s="7">
        <f>IF(OR($B$2="",$D13=""),"",SUMIFS('Dépenses'!$L$4:$L$123,'Dépenses'!$B$4:$B$123,$B$2,'Dépenses'!$E$4:$E$123,$D13,'Dépenses'!$H$4:$H$123,"&lt;&gt;Annulée"))</f>
        <v/>
      </c>
      <c r="G13" s="7">
        <f>IF(OR($B$2="",$D13=""),"",SUMIFS('Dépenses'!$M$4:$M$123,'Dépenses'!$B$4:$B$123,$B$2,'Dépenses'!$E$4:$E$123,$D13,'Dépenses'!$H$4:$H$123,"&lt;&gt;Annulée"))</f>
        <v/>
      </c>
      <c r="H13" s="7">
        <f>IF(OR($B$2="",$D13=""),"",SUMIFS('Dépenses'!$Q$4:$Q$123,'Dépenses'!$B$4:$B$123,$B$2,'Dépenses'!$E$4:$E$123,$D13,'Dépenses'!$H$4:$H$123,"&lt;&gt;Annulée"))</f>
        <v/>
      </c>
      <c r="J13">
        <f>IF('Paramètres'!J14="","",'Paramètres'!J14)</f>
        <v/>
      </c>
    </row>
    <row r="14">
      <c r="J14">
        <f>IF('Paramètres'!J15="","",'Paramètres'!J15)</f>
        <v/>
      </c>
    </row>
    <row r="15">
      <c r="D15" s="12" t="inlineStr">
        <is>
          <t>Total ventilation</t>
        </is>
      </c>
      <c r="E15" s="13">
        <f>IF($B$2="","",SUM(E5:E13))</f>
        <v/>
      </c>
      <c r="F15" s="13">
        <f>IF($B$2="","",SUM(F5:F13))</f>
        <v/>
      </c>
      <c r="G15" s="13">
        <f>IF($B$2="","",SUM(G5:G13))</f>
        <v/>
      </c>
      <c r="H15" s="13">
        <f>IF($B$2="","",SUM(H5:H13))</f>
        <v/>
      </c>
      <c r="J15">
        <f>IF('Paramètres'!J16="","",'Paramètres'!J16)</f>
        <v/>
      </c>
    </row>
    <row r="16">
      <c r="J16">
        <f>IF('Paramètres'!J17="","",'Paramètres'!J17)</f>
        <v/>
      </c>
    </row>
    <row r="17">
      <c r="J17">
        <f>IF('Paramètres'!J18="","",'Paramètres'!J18)</f>
        <v/>
      </c>
    </row>
    <row r="18">
      <c r="J18">
        <f>IF('Paramètres'!J19="","",'Paramètres'!J19)</f>
        <v/>
      </c>
    </row>
    <row r="19">
      <c r="J19">
        <f>IF('Paramètres'!J20="","",'Paramètres'!J20)</f>
        <v/>
      </c>
    </row>
    <row r="20">
      <c r="J20">
        <f>IF('Paramètres'!J21="","",'Paramètres'!J21)</f>
        <v/>
      </c>
    </row>
    <row r="21">
      <c r="J21">
        <f>IF('Paramètres'!J22="","",'Paramètres'!J22)</f>
        <v/>
      </c>
    </row>
    <row r="22">
      <c r="J22">
        <f>IF('Paramètres'!J23="","",'Paramètres'!J23)</f>
        <v/>
      </c>
    </row>
    <row r="23">
      <c r="J23">
        <f>IF('Paramètres'!J24="","",'Paramètres'!J24)</f>
        <v/>
      </c>
    </row>
    <row r="24">
      <c r="J24">
        <f>IF('Paramètres'!J25="","",'Paramètres'!J25)</f>
        <v/>
      </c>
    </row>
    <row r="25">
      <c r="J25">
        <f>IF('Paramètres'!J26="","",'Paramètres'!J26)</f>
        <v/>
      </c>
    </row>
    <row r="26">
      <c r="J26">
        <f>IF('Paramètres'!J27="","",'Paramètres'!J27)</f>
        <v/>
      </c>
    </row>
    <row r="27">
      <c r="J27">
        <f>IF('Paramètres'!J28="","",'Paramètres'!J28)</f>
        <v/>
      </c>
    </row>
    <row r="28">
      <c r="J28">
        <f>IF('Paramètres'!J29="","",'Paramètres'!J29)</f>
        <v/>
      </c>
    </row>
    <row r="29">
      <c r="J29">
        <f>IF('Paramètres'!J30="","",'Paramètres'!J30)</f>
        <v/>
      </c>
    </row>
    <row r="30">
      <c r="J30">
        <f>IF('Paramètres'!J31="","",'Paramètres'!J31)</f>
        <v/>
      </c>
    </row>
    <row r="31">
      <c r="J31">
        <f>IF('Paramètres'!J32="","",'Paramètres'!J32)</f>
        <v/>
      </c>
    </row>
    <row r="32">
      <c r="J32">
        <f>IF('Paramètres'!J33="","",'Paramètres'!J33)</f>
        <v/>
      </c>
    </row>
    <row r="33">
      <c r="J33">
        <f>IF('Paramètres'!J34="","",'Paramètres'!J34)</f>
        <v/>
      </c>
    </row>
    <row r="34">
      <c r="J34">
        <f>IF('Paramètres'!J35="","",'Paramètres'!J35)</f>
        <v/>
      </c>
    </row>
    <row r="35">
      <c r="J35">
        <f>IF('Paramètres'!J36="","",'Paramètres'!J36)</f>
        <v/>
      </c>
    </row>
    <row r="36">
      <c r="J36">
        <f>IF('Paramètres'!J37="","",'Paramètres'!J37)</f>
        <v/>
      </c>
    </row>
    <row r="37">
      <c r="J37">
        <f>IF('Paramètres'!J38="","",'Paramètres'!J38)</f>
        <v/>
      </c>
    </row>
    <row r="38">
      <c r="J38">
        <f>IF('Paramètres'!J39="","",'Paramètres'!J39)</f>
        <v/>
      </c>
    </row>
    <row r="39">
      <c r="J39">
        <f>IF('Paramètres'!J40="","",'Paramètres'!J40)</f>
        <v/>
      </c>
    </row>
    <row r="40">
      <c r="J40">
        <f>IF('Paramètres'!J41="","",'Paramètres'!J41)</f>
        <v/>
      </c>
    </row>
    <row r="41">
      <c r="J41">
        <f>IF('Paramètres'!J42="","",'Paramètres'!J42)</f>
        <v/>
      </c>
    </row>
    <row r="42">
      <c r="J42">
        <f>IF('Paramètres'!J43="","",'Paramètres'!J43)</f>
        <v/>
      </c>
    </row>
    <row r="43">
      <c r="J43">
        <f>IF('Paramètres'!J44="","",'Paramètres'!J44)</f>
        <v/>
      </c>
    </row>
    <row r="44">
      <c r="J44">
        <f>IF('Paramètres'!J45="","",'Paramètres'!J45)</f>
        <v/>
      </c>
    </row>
    <row r="45">
      <c r="J45">
        <f>IF('Paramètres'!J46="","",'Paramètres'!J46)</f>
        <v/>
      </c>
    </row>
    <row r="46">
      <c r="J46">
        <f>IF('Paramètres'!J47="","",'Paramètres'!J47)</f>
        <v/>
      </c>
    </row>
    <row r="47">
      <c r="J47">
        <f>IF('Paramètres'!J48="","",'Paramètres'!J48)</f>
        <v/>
      </c>
    </row>
    <row r="48">
      <c r="J48">
        <f>IF('Paramètres'!J49="","",'Paramètres'!J49)</f>
        <v/>
      </c>
    </row>
    <row r="49">
      <c r="J49">
        <f>IF('Paramètres'!J50="","",'Paramètres'!J50)</f>
        <v/>
      </c>
    </row>
    <row r="50">
      <c r="J50">
        <f>IF('Paramètres'!J51="","",'Paramètres'!J51)</f>
        <v/>
      </c>
    </row>
    <row r="51">
      <c r="J51">
        <f>IF('Paramètres'!J52="","",'Paramètres'!J52)</f>
        <v/>
      </c>
    </row>
    <row r="52">
      <c r="J52">
        <f>IF('Paramètres'!J53="","",'Paramètres'!J53)</f>
        <v/>
      </c>
    </row>
    <row r="53">
      <c r="J53">
        <f>IF('Paramètres'!J54="","",'Paramètres'!J54)</f>
        <v/>
      </c>
    </row>
    <row r="54">
      <c r="J54">
        <f>IF('Paramètres'!J55="","",'Paramètres'!J55)</f>
        <v/>
      </c>
    </row>
    <row r="55">
      <c r="J55">
        <f>IF('Paramètres'!J56="","",'Paramètres'!J56)</f>
        <v/>
      </c>
    </row>
    <row r="56">
      <c r="J56">
        <f>IF('Paramètres'!J57="","",'Paramètres'!J57)</f>
        <v/>
      </c>
    </row>
    <row r="57">
      <c r="J57">
        <f>IF('Paramètres'!J58="","",'Paramètres'!J58)</f>
        <v/>
      </c>
    </row>
    <row r="58">
      <c r="J58">
        <f>IF('Paramètres'!J59="","",'Paramètres'!J59)</f>
        <v/>
      </c>
    </row>
    <row r="59">
      <c r="J59">
        <f>IF('Paramètres'!J60="","",'Paramètres'!J60)</f>
        <v/>
      </c>
    </row>
    <row r="60">
      <c r="J60">
        <f>IF('Paramètres'!J61="","",'Paramètres'!J61)</f>
        <v/>
      </c>
    </row>
    <row r="61">
      <c r="J61">
        <f>IF('Paramètres'!J62="","",'Paramètres'!J62)</f>
        <v/>
      </c>
    </row>
    <row r="62">
      <c r="J62">
        <f>IF('Paramètres'!J63="","",'Paramètres'!J63)</f>
        <v/>
      </c>
    </row>
    <row r="63">
      <c r="J63">
        <f>IF('Paramètres'!J64="","",'Paramètres'!J64)</f>
        <v/>
      </c>
    </row>
    <row r="64">
      <c r="J64">
        <f>IF('Paramètres'!J65="","",'Paramètres'!J65)</f>
        <v/>
      </c>
    </row>
    <row r="65">
      <c r="J65">
        <f>IF('Paramètres'!J66="","",'Paramètres'!J66)</f>
        <v/>
      </c>
    </row>
    <row r="66">
      <c r="J66">
        <f>IF('Paramètres'!J67="","",'Paramètres'!J67)</f>
        <v/>
      </c>
    </row>
    <row r="67">
      <c r="J67">
        <f>IF('Paramètres'!J68="","",'Paramètres'!J68)</f>
        <v/>
      </c>
    </row>
    <row r="68">
      <c r="J68">
        <f>IF('Paramètres'!J69="","",'Paramètres'!J69)</f>
        <v/>
      </c>
    </row>
    <row r="69">
      <c r="J69">
        <f>IF('Paramètres'!J70="","",'Paramètres'!J70)</f>
        <v/>
      </c>
    </row>
    <row r="70">
      <c r="J70">
        <f>IF('Paramètres'!J71="","",'Paramètres'!J71)</f>
        <v/>
      </c>
    </row>
    <row r="71">
      <c r="J71">
        <f>IF('Paramètres'!J72="","",'Paramètres'!J72)</f>
        <v/>
      </c>
    </row>
    <row r="72">
      <c r="J72">
        <f>IF('Paramètres'!J73="","",'Paramètres'!J73)</f>
        <v/>
      </c>
    </row>
    <row r="73">
      <c r="J73">
        <f>IF('Paramètres'!J74="","",'Paramètres'!J74)</f>
        <v/>
      </c>
    </row>
    <row r="74">
      <c r="J74">
        <f>IF('Paramètres'!J75="","",'Paramètres'!J75)</f>
        <v/>
      </c>
    </row>
    <row r="75">
      <c r="J75">
        <f>IF('Paramètres'!J76="","",'Paramètres'!J76)</f>
        <v/>
      </c>
    </row>
    <row r="76">
      <c r="J76">
        <f>IF('Paramètres'!J77="","",'Paramètres'!J77)</f>
        <v/>
      </c>
    </row>
    <row r="77">
      <c r="J77">
        <f>IF('Paramètres'!J78="","",'Paramètres'!J78)</f>
        <v/>
      </c>
    </row>
    <row r="78">
      <c r="J78">
        <f>IF('Paramètres'!J79="","",'Paramètres'!J79)</f>
        <v/>
      </c>
    </row>
    <row r="79">
      <c r="J79">
        <f>IF('Paramètres'!J80="","",'Paramètres'!J80)</f>
        <v/>
      </c>
    </row>
    <row r="80">
      <c r="J80">
        <f>IF('Paramètres'!J81="","",'Paramètres'!J81)</f>
        <v/>
      </c>
    </row>
    <row r="81">
      <c r="J81">
        <f>IF('Paramètres'!J82="","",'Paramètres'!J82)</f>
        <v/>
      </c>
    </row>
    <row r="82">
      <c r="J82">
        <f>IF('Paramètres'!J83="","",'Paramètres'!J83)</f>
        <v/>
      </c>
    </row>
    <row r="83">
      <c r="J83">
        <f>IF('Paramètres'!J84="","",'Paramètres'!J84)</f>
        <v/>
      </c>
    </row>
    <row r="84">
      <c r="J84">
        <f>IF('Paramètres'!J85="","",'Paramètres'!J85)</f>
        <v/>
      </c>
    </row>
    <row r="85">
      <c r="J85">
        <f>IF('Paramètres'!J86="","",'Paramètres'!J86)</f>
        <v/>
      </c>
    </row>
    <row r="86">
      <c r="J86">
        <f>IF('Paramètres'!J87="","",'Paramètres'!J87)</f>
        <v/>
      </c>
    </row>
    <row r="87">
      <c r="J87">
        <f>IF('Paramètres'!J88="","",'Paramètres'!J88)</f>
        <v/>
      </c>
    </row>
    <row r="88">
      <c r="J88">
        <f>IF('Paramètres'!J89="","",'Paramètres'!J89)</f>
        <v/>
      </c>
    </row>
    <row r="89">
      <c r="J89">
        <f>IF('Paramètres'!J90="","",'Paramètres'!J90)</f>
        <v/>
      </c>
    </row>
    <row r="90">
      <c r="J90">
        <f>IF('Paramètres'!J91="","",'Paramètres'!J91)</f>
        <v/>
      </c>
    </row>
    <row r="91">
      <c r="J91">
        <f>IF('Paramètres'!J92="","",'Paramètres'!J92)</f>
        <v/>
      </c>
    </row>
    <row r="92">
      <c r="J92">
        <f>IF('Paramètres'!J93="","",'Paramètres'!J93)</f>
        <v/>
      </c>
    </row>
    <row r="93">
      <c r="J93">
        <f>IF('Paramètres'!J94="","",'Paramètres'!J94)</f>
        <v/>
      </c>
    </row>
    <row r="94">
      <c r="J94">
        <f>IF('Paramètres'!J95="","",'Paramètres'!J95)</f>
        <v/>
      </c>
    </row>
    <row r="95">
      <c r="J95">
        <f>IF('Paramètres'!J96="","",'Paramètres'!J96)</f>
        <v/>
      </c>
    </row>
    <row r="96">
      <c r="J96">
        <f>IF('Paramètres'!J97="","",'Paramètres'!J97)</f>
        <v/>
      </c>
    </row>
    <row r="97">
      <c r="J97">
        <f>IF('Paramètres'!J98="","",'Paramètres'!J98)</f>
        <v/>
      </c>
    </row>
    <row r="98">
      <c r="J98">
        <f>IF('Paramètres'!J99="","",'Paramètres'!J99)</f>
        <v/>
      </c>
    </row>
    <row r="99">
      <c r="J99">
        <f>IF('Paramètres'!J100="","",'Paramètres'!J100)</f>
        <v/>
      </c>
    </row>
    <row r="100">
      <c r="J100">
        <f>IF('Paramètres'!J101="","",'Paramètres'!J101)</f>
        <v/>
      </c>
    </row>
    <row r="101">
      <c r="J101">
        <f>IF('Paramètres'!J102="","",'Paramètres'!J102)</f>
        <v/>
      </c>
    </row>
  </sheetData>
  <autoFilter ref="D4:H13"/>
  <mergeCells count="1">
    <mergeCell ref="A1:H1"/>
  </mergeCells>
  <conditionalFormatting sqref="B10">
    <cfRule type="expression" priority="1" dxfId="0" stopIfTrue="1">
      <formula>AND($B$10&lt;&gt;"",$B$10&lt;0)</formula>
    </cfRule>
    <cfRule type="expression" priority="2" dxfId="1" stopIfTrue="0">
      <formula>AND($B$10&lt;&gt;"",$B$10&gt;=0)</formula>
    </cfRule>
  </conditionalFormatting>
  <conditionalFormatting sqref="B11">
    <cfRule type="expression" priority="3" dxfId="0" stopIfTrue="1">
      <formula>AND($B$11&lt;&gt;"",$B$11&gt;1)</formula>
    </cfRule>
  </conditionalFormatting>
  <conditionalFormatting sqref="B13">
    <cfRule type="expression" priority="4" dxfId="1" stopIfTrue="1">
      <formula>$B$13="Concordance vérifiée"</formula>
    </cfRule>
    <cfRule type="expression" priority="5" dxfId="0" stopIfTrue="1">
      <formula>$B$13="Écart à contrôler"</formula>
    </cfRule>
  </conditionalFormatting>
  <dataValidations count="1">
    <dataValidation sqref="B2" showDropDown="0" showInputMessage="1" showErrorMessage="1" allowBlank="0" errorTitle="Événement non proposé" error="Choisissez un événement présent dans la feuille Paramètres." promptTitle="Événement" prompt="Sélectionnez l’événement à analyser." type="list">
      <formula1>$J$2:$J$101</formula1>
    </dataValidation>
  </dataValidations>
  <pageMargins left="0.3" right="0.3" top="0.5" bottom="0.5" header="0.5" footer="0.5"/>
  <pageSetup fitToHeight="0" fitToWidth="1"/>
</worksheet>
</file>

<file path=xl/worksheets/sheet2.xml><?xml version="1.0" encoding="utf-8"?>
<worksheet xmlns="http://schemas.openxmlformats.org/spreadsheetml/2006/main">
  <sheetPr>
    <tabColor rgb="00DF5149"/>
    <outlinePr summaryBelow="1" summaryRight="1"/>
    <pageSetUpPr fitToPage="1"/>
  </sheetPr>
  <dimension ref="A1:X12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14" customWidth="1" min="3" max="3"/>
    <col width="14" customWidth="1" min="4" max="4"/>
    <col width="18" customWidth="1" min="5" max="5"/>
    <col width="31" customWidth="1" min="6" max="6"/>
    <col width="24" customWidth="1" min="7" max="7"/>
    <col width="14" customWidth="1" min="8" max="8"/>
    <col width="19" customWidth="1" min="9" max="9"/>
    <col width="20" customWidth="1" min="10" max="10"/>
    <col width="12" customWidth="1" min="11" max="11"/>
    <col width="21" customWidth="1" min="12" max="12"/>
    <col width="19" customWidth="1" min="13" max="13"/>
    <col width="14" customWidth="1" min="14" max="14"/>
    <col width="23" customWidth="1" min="15" max="15"/>
    <col width="17" customWidth="1" min="16" max="16"/>
    <col width="17" customWidth="1" min="17" max="17"/>
    <col width="22" customWidth="1" min="18" max="18"/>
    <col width="34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</cols>
  <sheetData>
    <row r="1" ht="28" customHeight="1">
      <c r="A1" s="1" t="inlineStr">
        <is>
          <t>Dépenses — suivi prévu, constaté et payé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  <c r="O1" s="26" t="n"/>
      <c r="P1" s="26" t="n"/>
      <c r="Q1" s="26" t="n"/>
      <c r="R1" s="26" t="n"/>
      <c r="S1" s="27" t="n"/>
      <c r="U1" t="inlineStr">
        <is>
          <t>Événements</t>
        </is>
      </c>
      <c r="V1" t="inlineStr">
        <is>
          <t>Statuts</t>
        </is>
      </c>
      <c r="W1" t="inlineStr">
        <is>
          <t>Catégories</t>
        </is>
      </c>
      <c r="X1" t="inlineStr">
        <is>
          <t>Taux</t>
        </is>
      </c>
    </row>
    <row r="2">
      <c r="A2" s="4" t="inlineStr">
        <is>
          <t>Cellules jaunes : saisie modifiable.</t>
        </is>
      </c>
      <c r="F2" s="4" t="inlineStr">
        <is>
          <t>Colonnes calculées : TTC constaté, écart, reste et alerte.</t>
        </is>
      </c>
      <c r="N2" s="14" t="inlineStr">
        <is>
          <t>Date de référence :</t>
        </is>
      </c>
      <c r="O2" s="15">
        <f>'Paramètres'!$B$3</f>
        <v/>
      </c>
      <c r="U2">
        <f>IF('Paramètres'!J3="","",'Paramètres'!J3)</f>
        <v/>
      </c>
      <c r="V2">
        <f>IF('Paramètres'!D3="","",'Paramètres'!D3)</f>
        <v/>
      </c>
      <c r="W2">
        <f>IF('Paramètres'!F3="","",'Paramètres'!F3)</f>
        <v/>
      </c>
      <c r="X2">
        <f>IF('Paramètres'!H3="","",'Paramètres'!H3)</f>
        <v/>
      </c>
    </row>
    <row r="3" ht="35" customHeight="1">
      <c r="A3" s="5" t="inlineStr">
        <is>
          <t>ID dépense</t>
        </is>
      </c>
      <c r="B3" s="5" t="inlineStr">
        <is>
          <t>Événement</t>
        </is>
      </c>
      <c r="C3" s="5" t="inlineStr">
        <is>
          <t>Date prévue</t>
        </is>
      </c>
      <c r="D3" s="5" t="inlineStr">
        <is>
          <t>Date de pièce</t>
        </is>
      </c>
      <c r="E3" s="5" t="inlineStr">
        <is>
          <t>Catégorie</t>
        </is>
      </c>
      <c r="F3" s="5" t="inlineStr">
        <is>
          <t>Description</t>
        </is>
      </c>
      <c r="G3" s="5" t="inlineStr">
        <is>
          <t>Prestataire</t>
        </is>
      </c>
      <c r="H3" s="5" t="inlineStr">
        <is>
          <t>Statut</t>
        </is>
      </c>
      <c r="I3" s="5" t="inlineStr">
        <is>
          <t>Montant prévu TTC</t>
        </is>
      </c>
      <c r="J3" s="5" t="inlineStr">
        <is>
          <t>Montant HT constaté</t>
        </is>
      </c>
      <c r="K3" s="5" t="inlineStr">
        <is>
          <t>Taux TVA</t>
        </is>
      </c>
      <c r="L3" s="5" t="inlineStr">
        <is>
          <t>Montant TTC constaté</t>
        </is>
      </c>
      <c r="M3" s="5" t="inlineStr">
        <is>
          <t>Montant payé TTC</t>
        </is>
      </c>
      <c r="N3" s="5" t="inlineStr">
        <is>
          <t>Échéance</t>
        </is>
      </c>
      <c r="O3" s="5" t="inlineStr">
        <is>
          <t>Référence pièce</t>
        </is>
      </c>
      <c r="P3" s="5" t="inlineStr">
        <is>
          <t>Écart au prévu</t>
        </is>
      </c>
      <c r="Q3" s="5" t="inlineStr">
        <is>
          <t>Reste à payer</t>
        </is>
      </c>
      <c r="R3" s="5" t="inlineStr">
        <is>
          <t>Alerte</t>
        </is>
      </c>
      <c r="S3" s="5" t="inlineStr">
        <is>
          <t>Commentaire</t>
        </is>
      </c>
      <c r="U3">
        <f>IF('Paramètres'!J4="","",'Paramètres'!J4)</f>
        <v/>
      </c>
      <c r="V3">
        <f>IF('Paramètres'!D4="","",'Paramètres'!D4)</f>
        <v/>
      </c>
      <c r="W3">
        <f>IF('Paramètres'!F4="","",'Paramètres'!F4)</f>
        <v/>
      </c>
      <c r="X3">
        <f>IF('Paramètres'!H4="","",'Paramètres'!H4)</f>
        <v/>
      </c>
    </row>
    <row r="4" ht="30" customHeight="1">
      <c r="A4" s="16" t="inlineStr">
        <is>
          <t>DEP-001</t>
        </is>
      </c>
      <c r="B4" s="16" t="inlineStr">
        <is>
          <t>Séminaire fictif Alpha</t>
        </is>
      </c>
      <c r="C4" s="17" t="n">
        <v>46310</v>
      </c>
      <c r="D4" s="17" t="n"/>
      <c r="E4" s="16" t="inlineStr">
        <is>
          <t>Lieu</t>
        </is>
      </c>
      <c r="F4" s="16" t="inlineStr">
        <is>
          <t>Location d’espace fictive</t>
        </is>
      </c>
      <c r="G4" s="16" t="n"/>
      <c r="H4" s="18" t="inlineStr">
        <is>
          <t>Prévue</t>
        </is>
      </c>
      <c r="I4" s="19" t="n">
        <v>4200</v>
      </c>
      <c r="J4" s="19" t="n"/>
      <c r="K4" s="20" t="n"/>
      <c r="L4" s="9">
        <f>IF(OR(J4="",K4=""),"",ROUND(J4*(1+K4),2))</f>
        <v/>
      </c>
      <c r="M4" s="19" t="n"/>
      <c r="N4" s="17" t="n"/>
      <c r="O4" s="16" t="n"/>
      <c r="P4" s="9">
        <f>IF(OR(I4="",L4=""),"",L4-I4)</f>
        <v/>
      </c>
      <c r="Q4" s="9">
        <f>IF(L4="","",MAX(0,L4-IF(M4="",0,M4)))</f>
        <v/>
      </c>
      <c r="R4" s="21">
        <f>IF(H4="Annulée","",IF(AND(N4&lt;&gt;"",N4&lt;'Paramètres'!$B$3,Q4&gt;0),"Échéance dépassée",IF(AND(P4&lt;&gt;"",P4&gt;0),"Dépassement","")))</f>
        <v/>
      </c>
      <c r="S4" s="16" t="inlineStr">
        <is>
          <t>Exemple fictif à confirmer.</t>
        </is>
      </c>
      <c r="U4">
        <f>IF('Paramètres'!J5="","",'Paramètres'!J5)</f>
        <v/>
      </c>
      <c r="V4">
        <f>IF('Paramètres'!D5="","",'Paramètres'!D5)</f>
        <v/>
      </c>
      <c r="W4">
        <f>IF('Paramètres'!F5="","",'Paramètres'!F5)</f>
        <v/>
      </c>
      <c r="X4">
        <f>IF('Paramètres'!H5="","",'Paramètres'!H5)</f>
        <v/>
      </c>
    </row>
    <row r="5" ht="30" customHeight="1">
      <c r="A5" s="16" t="inlineStr">
        <is>
          <t>DEP-002</t>
        </is>
      </c>
      <c r="B5" s="16" t="inlineStr">
        <is>
          <t>Séminaire fictif Alpha</t>
        </is>
      </c>
      <c r="C5" s="17" t="n">
        <v>46315</v>
      </c>
      <c r="D5" s="17" t="n"/>
      <c r="E5" s="16" t="inlineStr">
        <is>
          <t>Technique</t>
        </is>
      </c>
      <c r="F5" s="16" t="inlineStr">
        <is>
          <t>Régie audiovisuelle fictive</t>
        </is>
      </c>
      <c r="G5" s="16" t="n"/>
      <c r="H5" s="18" t="inlineStr">
        <is>
          <t>Commandée</t>
        </is>
      </c>
      <c r="I5" s="19" t="n">
        <v>1800</v>
      </c>
      <c r="J5" s="19" t="n"/>
      <c r="K5" s="20" t="n"/>
      <c r="L5" s="7">
        <f>IF(OR(J5="",K5=""),"",ROUND(J5*(1+K5),2))</f>
        <v/>
      </c>
      <c r="M5" s="19" t="n"/>
      <c r="N5" s="17" t="n"/>
      <c r="O5" s="16" t="n"/>
      <c r="P5" s="7">
        <f>IF(OR(I5="",L5=""),"",L5-I5)</f>
        <v/>
      </c>
      <c r="Q5" s="7">
        <f>IF(L5="","",MAX(0,L5-IF(M5="",0,M5)))</f>
        <v/>
      </c>
      <c r="R5" s="22">
        <f>IF(H5="Annulée","",IF(AND(N5&lt;&gt;"",N5&lt;'Paramètres'!$B$3,Q5&gt;0),"Échéance dépassée",IF(AND(P5&lt;&gt;"",P5&gt;0),"Dépassement","")))</f>
        <v/>
      </c>
      <c r="S5" s="16" t="inlineStr">
        <is>
          <t>Exemple fictif engagé.</t>
        </is>
      </c>
      <c r="U5">
        <f>IF('Paramètres'!J6="","",'Paramètres'!J6)</f>
        <v/>
      </c>
      <c r="V5">
        <f>IF('Paramètres'!D6="","",'Paramètres'!D6)</f>
        <v/>
      </c>
      <c r="W5">
        <f>IF('Paramètres'!F6="","",'Paramètres'!F6)</f>
        <v/>
      </c>
      <c r="X5">
        <f>IF('Paramètres'!H6="","",'Paramètres'!H6)</f>
        <v/>
      </c>
    </row>
    <row r="6" ht="30" customHeight="1">
      <c r="A6" s="16" t="inlineStr">
        <is>
          <t>DEP-003</t>
        </is>
      </c>
      <c r="B6" s="16" t="inlineStr">
        <is>
          <t>Séminaire fictif Alpha</t>
        </is>
      </c>
      <c r="C6" s="17" t="n">
        <v>46317</v>
      </c>
      <c r="D6" s="17" t="n">
        <v>46266</v>
      </c>
      <c r="E6" s="16" t="inlineStr">
        <is>
          <t>Restauration</t>
        </is>
      </c>
      <c r="F6" s="16" t="inlineStr">
        <is>
          <t>Pause déjeuner fictive</t>
        </is>
      </c>
      <c r="G6" s="16" t="n"/>
      <c r="H6" s="18" t="inlineStr">
        <is>
          <t>Facturée</t>
        </is>
      </c>
      <c r="I6" s="19" t="n">
        <v>2400</v>
      </c>
      <c r="J6" s="19" t="n">
        <v>2300</v>
      </c>
      <c r="K6" s="20" t="n">
        <v>0.1</v>
      </c>
      <c r="L6" s="9">
        <f>IF(OR(J6="",K6=""),"",ROUND(J6*(1+K6),2))</f>
        <v/>
      </c>
      <c r="M6" s="19" t="n"/>
      <c r="N6" s="17" t="n">
        <v>46295</v>
      </c>
      <c r="O6" s="16" t="inlineStr">
        <is>
          <t>PIÈCE-FICTIVE-A-003</t>
        </is>
      </c>
      <c r="P6" s="9">
        <f>IF(OR(I6="",L6=""),"",L6-I6)</f>
        <v/>
      </c>
      <c r="Q6" s="9">
        <f>IF(L6="","",MAX(0,L6-IF(M6="",0,M6)))</f>
        <v/>
      </c>
      <c r="R6" s="21">
        <f>IF(H6="Annulée","",IF(AND(N6&lt;&gt;"",N6&lt;'Paramètres'!$B$3,Q6&gt;0),"Échéance dépassée",IF(AND(P6&lt;&gt;"",P6&gt;0),"Dépassement","")))</f>
        <v/>
      </c>
      <c r="S6" s="16" t="inlineStr">
        <is>
          <t>Exemple fictif avec dépassement.</t>
        </is>
      </c>
      <c r="U6">
        <f>IF('Paramètres'!J7="","",'Paramètres'!J7)</f>
        <v/>
      </c>
      <c r="V6">
        <f>IF('Paramètres'!D7="","",'Paramètres'!D7)</f>
        <v/>
      </c>
      <c r="W6">
        <f>IF('Paramètres'!F7="","",'Paramètres'!F7)</f>
        <v/>
      </c>
      <c r="X6">
        <f>IF('Paramètres'!H7="","",'Paramètres'!H7)</f>
        <v/>
      </c>
    </row>
    <row r="7" ht="30" customHeight="1">
      <c r="A7" s="16" t="inlineStr">
        <is>
          <t>DEP-004</t>
        </is>
      </c>
      <c r="B7" s="16" t="inlineStr">
        <is>
          <t>Séminaire fictif Alpha</t>
        </is>
      </c>
      <c r="C7" s="17" t="n">
        <v>46290</v>
      </c>
      <c r="D7" s="17" t="n">
        <v>46262</v>
      </c>
      <c r="E7" s="16" t="inlineStr">
        <is>
          <t>Communication</t>
        </is>
      </c>
      <c r="F7" s="16" t="inlineStr">
        <is>
          <t>Supports numériques fictifs</t>
        </is>
      </c>
      <c r="G7" s="16" t="n"/>
      <c r="H7" s="18" t="inlineStr">
        <is>
          <t>Payée</t>
        </is>
      </c>
      <c r="I7" s="19" t="n">
        <v>900</v>
      </c>
      <c r="J7" s="19" t="n">
        <v>750</v>
      </c>
      <c r="K7" s="20" t="n">
        <v>0.2</v>
      </c>
      <c r="L7" s="7">
        <f>IF(OR(J7="",K7=""),"",ROUND(J7*(1+K7),2))</f>
        <v/>
      </c>
      <c r="M7" s="19" t="n">
        <v>900</v>
      </c>
      <c r="N7" s="17" t="n">
        <v>46270</v>
      </c>
      <c r="O7" s="16" t="inlineStr">
        <is>
          <t>PIÈCE-FICTIVE-A-004</t>
        </is>
      </c>
      <c r="P7" s="7">
        <f>IF(OR(I7="",L7=""),"",L7-I7)</f>
        <v/>
      </c>
      <c r="Q7" s="7">
        <f>IF(L7="","",MAX(0,L7-IF(M7="",0,M7)))</f>
        <v/>
      </c>
      <c r="R7" s="22">
        <f>IF(H7="Annulée","",IF(AND(N7&lt;&gt;"",N7&lt;'Paramètres'!$B$3,Q7&gt;0),"Échéance dépassée",IF(AND(P7&lt;&gt;"",P7&gt;0),"Dépassement","")))</f>
        <v/>
      </c>
      <c r="S7" s="16" t="inlineStr">
        <is>
          <t>Exemple fictif entièrement payé.</t>
        </is>
      </c>
      <c r="U7">
        <f>IF('Paramètres'!J8="","",'Paramètres'!J8)</f>
        <v/>
      </c>
      <c r="V7">
        <f>IF('Paramètres'!D8="","",'Paramètres'!D8)</f>
        <v/>
      </c>
      <c r="W7">
        <f>IF('Paramètres'!F8="","",'Paramètres'!F8)</f>
        <v/>
      </c>
      <c r="X7">
        <f>IF('Paramètres'!H8="","",'Paramètres'!H8)</f>
        <v/>
      </c>
    </row>
    <row r="8" ht="30" customHeight="1">
      <c r="A8" s="16" t="inlineStr">
        <is>
          <t>DEP-005</t>
        </is>
      </c>
      <c r="B8" s="16" t="inlineStr">
        <is>
          <t>Séminaire fictif Alpha</t>
        </is>
      </c>
      <c r="C8" s="17" t="n">
        <v>46305</v>
      </c>
      <c r="D8" s="17" t="n"/>
      <c r="E8" s="16" t="inlineStr">
        <is>
          <t>Fournitures</t>
        </is>
      </c>
      <c r="F8" s="16" t="inlineStr">
        <is>
          <t>Kits de réunion fictifs</t>
        </is>
      </c>
      <c r="G8" s="16" t="n"/>
      <c r="H8" s="18" t="inlineStr">
        <is>
          <t>Prévue</t>
        </is>
      </c>
      <c r="I8" s="19" t="n">
        <v>350</v>
      </c>
      <c r="J8" s="19" t="n"/>
      <c r="K8" s="20" t="n"/>
      <c r="L8" s="9">
        <f>IF(OR(J8="",K8=""),"",ROUND(J8*(1+K8),2))</f>
        <v/>
      </c>
      <c r="M8" s="19" t="n"/>
      <c r="N8" s="17" t="n"/>
      <c r="O8" s="16" t="n"/>
      <c r="P8" s="9">
        <f>IF(OR(I8="",L8=""),"",L8-I8)</f>
        <v/>
      </c>
      <c r="Q8" s="9">
        <f>IF(L8="","",MAX(0,L8-IF(M8="",0,M8)))</f>
        <v/>
      </c>
      <c r="R8" s="21">
        <f>IF(H8="Annulée","",IF(AND(N8&lt;&gt;"",N8&lt;'Paramètres'!$B$3,Q8&gt;0),"Échéance dépassée",IF(AND(P8&lt;&gt;"",P8&gt;0),"Dépassement","")))</f>
        <v/>
      </c>
      <c r="S8" s="16" t="inlineStr">
        <is>
          <t>Exemple fictif à arbitrer.</t>
        </is>
      </c>
      <c r="U8">
        <f>IF('Paramètres'!J9="","",'Paramètres'!J9)</f>
        <v/>
      </c>
      <c r="V8">
        <f>IF('Paramètres'!D9="","",'Paramètres'!D9)</f>
        <v/>
      </c>
      <c r="W8">
        <f>IF('Paramètres'!F9="","",'Paramètres'!F9)</f>
        <v/>
      </c>
      <c r="X8">
        <f>IF('Paramètres'!H9="","",'Paramètres'!H9)</f>
        <v/>
      </c>
    </row>
    <row r="9" ht="30" customHeight="1">
      <c r="A9" s="16" t="inlineStr">
        <is>
          <t>DEP-006</t>
        </is>
      </c>
      <c r="B9" s="16" t="inlineStr">
        <is>
          <t>Convention fictive Bêta</t>
        </is>
      </c>
      <c r="C9" s="17" t="n">
        <v>46331</v>
      </c>
      <c r="D9" s="17" t="n"/>
      <c r="E9" s="16" t="inlineStr">
        <is>
          <t>Lieu</t>
        </is>
      </c>
      <c r="F9" s="16" t="inlineStr">
        <is>
          <t>Salle de convention fictive</t>
        </is>
      </c>
      <c r="G9" s="16" t="n"/>
      <c r="H9" s="18" t="inlineStr">
        <is>
          <t>Commandée</t>
        </is>
      </c>
      <c r="I9" s="19" t="n">
        <v>6500</v>
      </c>
      <c r="J9" s="19" t="n"/>
      <c r="K9" s="20" t="n"/>
      <c r="L9" s="7">
        <f>IF(OR(J9="",K9=""),"",ROUND(J9*(1+K9),2))</f>
        <v/>
      </c>
      <c r="M9" s="19" t="n"/>
      <c r="N9" s="17" t="n"/>
      <c r="O9" s="16" t="n"/>
      <c r="P9" s="7">
        <f>IF(OR(I9="",L9=""),"",L9-I9)</f>
        <v/>
      </c>
      <c r="Q9" s="7">
        <f>IF(L9="","",MAX(0,L9-IF(M9="",0,M9)))</f>
        <v/>
      </c>
      <c r="R9" s="22">
        <f>IF(H9="Annulée","",IF(AND(N9&lt;&gt;"",N9&lt;'Paramètres'!$B$3,Q9&gt;0),"Échéance dépassée",IF(AND(P9&lt;&gt;"",P9&gt;0),"Dépassement","")))</f>
        <v/>
      </c>
      <c r="S9" s="16" t="inlineStr">
        <is>
          <t>Exemple fictif engagé.</t>
        </is>
      </c>
      <c r="U9">
        <f>IF('Paramètres'!J10="","",'Paramètres'!J10)</f>
        <v/>
      </c>
      <c r="V9">
        <f>IF('Paramètres'!D10="","",'Paramètres'!D10)</f>
        <v/>
      </c>
      <c r="W9">
        <f>IF('Paramètres'!F10="","",'Paramètres'!F10)</f>
        <v/>
      </c>
      <c r="X9">
        <f>IF('Paramètres'!H10="","",'Paramètres'!H10)</f>
        <v/>
      </c>
    </row>
    <row r="10" ht="30" customHeight="1">
      <c r="A10" s="16" t="inlineStr">
        <is>
          <t>DEP-007</t>
        </is>
      </c>
      <c r="B10" s="16" t="inlineStr">
        <is>
          <t>Convention fictive Bêta</t>
        </is>
      </c>
      <c r="C10" s="17" t="n">
        <v>46332</v>
      </c>
      <c r="D10" s="17" t="n"/>
      <c r="E10" s="16" t="inlineStr">
        <is>
          <t>Technique</t>
        </is>
      </c>
      <c r="F10" s="16" t="inlineStr">
        <is>
          <t>Équipement scénique fictif</t>
        </is>
      </c>
      <c r="G10" s="16" t="n"/>
      <c r="H10" s="18" t="inlineStr">
        <is>
          <t>Prévue</t>
        </is>
      </c>
      <c r="I10" s="19" t="n">
        <v>3200</v>
      </c>
      <c r="J10" s="19" t="n"/>
      <c r="K10" s="20" t="n"/>
      <c r="L10" s="9">
        <f>IF(OR(J10="",K10=""),"",ROUND(J10*(1+K10),2))</f>
        <v/>
      </c>
      <c r="M10" s="19" t="n"/>
      <c r="N10" s="17" t="n"/>
      <c r="O10" s="16" t="n"/>
      <c r="P10" s="9">
        <f>IF(OR(I10="",L10=""),"",L10-I10)</f>
        <v/>
      </c>
      <c r="Q10" s="9">
        <f>IF(L10="","",MAX(0,L10-IF(M10="",0,M10)))</f>
        <v/>
      </c>
      <c r="R10" s="21">
        <f>IF(H10="Annulée","",IF(AND(N10&lt;&gt;"",N10&lt;'Paramètres'!$B$3,Q10&gt;0),"Échéance dépassée",IF(AND(P10&lt;&gt;"",P10&gt;0),"Dépassement","")))</f>
        <v/>
      </c>
      <c r="S10" s="16" t="inlineStr">
        <is>
          <t>Exemple fictif à confirmer.</t>
        </is>
      </c>
      <c r="U10">
        <f>IF('Paramètres'!J11="","",'Paramètres'!J11)</f>
        <v/>
      </c>
      <c r="V10">
        <f>IF('Paramètres'!D11="","",'Paramètres'!D11)</f>
        <v/>
      </c>
      <c r="W10">
        <f>IF('Paramètres'!F11="","",'Paramètres'!F11)</f>
        <v/>
      </c>
      <c r="X10">
        <f>IF('Paramètres'!H11="","",'Paramètres'!H11)</f>
        <v/>
      </c>
    </row>
    <row r="11" ht="30" customHeight="1">
      <c r="A11" s="16" t="inlineStr">
        <is>
          <t>DEP-008</t>
        </is>
      </c>
      <c r="B11" s="16" t="inlineStr">
        <is>
          <t>Convention fictive Bêta</t>
        </is>
      </c>
      <c r="C11" s="17" t="n">
        <v>46333</v>
      </c>
      <c r="D11" s="17" t="n">
        <v>46259</v>
      </c>
      <c r="E11" s="16" t="inlineStr">
        <is>
          <t>Animation</t>
        </is>
      </c>
      <c r="F11" s="16" t="inlineStr">
        <is>
          <t>Intervention artistique fictive</t>
        </is>
      </c>
      <c r="G11" s="16" t="n"/>
      <c r="H11" s="18" t="inlineStr">
        <is>
          <t>Facturée</t>
        </is>
      </c>
      <c r="I11" s="19" t="n">
        <v>1500</v>
      </c>
      <c r="J11" s="19" t="n">
        <v>1250</v>
      </c>
      <c r="K11" s="20" t="n">
        <v>0.2</v>
      </c>
      <c r="L11" s="7">
        <f>IF(OR(J11="",K11=""),"",ROUND(J11*(1+K11),2))</f>
        <v/>
      </c>
      <c r="M11" s="19" t="n">
        <v>500</v>
      </c>
      <c r="N11" s="17" t="n">
        <v>46266</v>
      </c>
      <c r="O11" s="16" t="inlineStr">
        <is>
          <t>PIÈCE-FICTIVE-B-008</t>
        </is>
      </c>
      <c r="P11" s="7">
        <f>IF(OR(I11="",L11=""),"",L11-I11)</f>
        <v/>
      </c>
      <c r="Q11" s="7">
        <f>IF(L11="","",MAX(0,L11-IF(M11="",0,M11)))</f>
        <v/>
      </c>
      <c r="R11" s="22">
        <f>IF(H11="Annulée","",IF(AND(N11&lt;&gt;"",N11&lt;'Paramètres'!$B$3,Q11&gt;0),"Échéance dépassée",IF(AND(P11&lt;&gt;"",P11&gt;0),"Dépassement","")))</f>
        <v/>
      </c>
      <c r="S11" s="16" t="inlineStr">
        <is>
          <t>Exemple fictif avec échéance dépassée.</t>
        </is>
      </c>
      <c r="U11">
        <f>IF('Paramètres'!J12="","",'Paramètres'!J12)</f>
        <v/>
      </c>
      <c r="V11">
        <f>IF('Paramètres'!D12="","",'Paramètres'!D12)</f>
        <v/>
      </c>
      <c r="W11">
        <f>IF('Paramètres'!F12="","",'Paramètres'!F12)</f>
        <v/>
      </c>
      <c r="X11">
        <f>IF('Paramètres'!H12="","",'Paramètres'!H12)</f>
        <v/>
      </c>
    </row>
    <row r="12" ht="30" customHeight="1">
      <c r="A12" s="16" t="inlineStr">
        <is>
          <t>DEP-009</t>
        </is>
      </c>
      <c r="B12" s="16" t="inlineStr">
        <is>
          <t>Convention fictive Bêta</t>
        </is>
      </c>
      <c r="C12" s="17" t="n">
        <v>46334</v>
      </c>
      <c r="D12" s="17" t="n"/>
      <c r="E12" s="16" t="inlineStr">
        <is>
          <t>Transport</t>
        </is>
      </c>
      <c r="F12" s="16" t="inlineStr">
        <is>
          <t>Navettes fictives</t>
        </is>
      </c>
      <c r="G12" s="16" t="n"/>
      <c r="H12" s="18" t="inlineStr">
        <is>
          <t>Prévue</t>
        </is>
      </c>
      <c r="I12" s="19" t="n">
        <v>1100</v>
      </c>
      <c r="J12" s="19" t="n"/>
      <c r="K12" s="20" t="n"/>
      <c r="L12" s="9">
        <f>IF(OR(J12="",K12=""),"",ROUND(J12*(1+K12),2))</f>
        <v/>
      </c>
      <c r="M12" s="19" t="n"/>
      <c r="N12" s="17" t="n"/>
      <c r="O12" s="16" t="n"/>
      <c r="P12" s="9">
        <f>IF(OR(I12="",L12=""),"",L12-I12)</f>
        <v/>
      </c>
      <c r="Q12" s="9">
        <f>IF(L12="","",MAX(0,L12-IF(M12="",0,M12)))</f>
        <v/>
      </c>
      <c r="R12" s="21">
        <f>IF(H12="Annulée","",IF(AND(N12&lt;&gt;"",N12&lt;'Paramètres'!$B$3,Q12&gt;0),"Échéance dépassée",IF(AND(P12&lt;&gt;"",P12&gt;0),"Dépassement","")))</f>
        <v/>
      </c>
      <c r="S12" s="16" t="inlineStr">
        <is>
          <t>Exemple fictif à planifier.</t>
        </is>
      </c>
      <c r="U12">
        <f>IF('Paramètres'!J13="","",'Paramètres'!J13)</f>
        <v/>
      </c>
      <c r="V12">
        <f>IF('Paramètres'!D13="","",'Paramètres'!D13)</f>
        <v/>
      </c>
      <c r="W12">
        <f>IF('Paramètres'!F13="","",'Paramètres'!F13)</f>
        <v/>
      </c>
      <c r="X12">
        <f>IF('Paramètres'!H13="","",'Paramètres'!H13)</f>
        <v/>
      </c>
    </row>
    <row r="13" ht="30" customHeight="1">
      <c r="A13" s="16" t="inlineStr">
        <is>
          <t>DEP-010</t>
        </is>
      </c>
      <c r="B13" s="16" t="inlineStr">
        <is>
          <t>Convention fictive Bêta</t>
        </is>
      </c>
      <c r="C13" s="17" t="n">
        <v>46335</v>
      </c>
      <c r="D13" s="17" t="n"/>
      <c r="E13" s="16" t="inlineStr">
        <is>
          <t>Divers</t>
        </is>
      </c>
      <c r="F13" s="16" t="inlineStr">
        <is>
          <t>Imprévu fictif annulé</t>
        </is>
      </c>
      <c r="G13" s="16" t="n"/>
      <c r="H13" s="18" t="inlineStr">
        <is>
          <t>Annulée</t>
        </is>
      </c>
      <c r="I13" s="19" t="n">
        <v>300</v>
      </c>
      <c r="J13" s="19" t="n"/>
      <c r="K13" s="20" t="n"/>
      <c r="L13" s="7">
        <f>IF(OR(J13="",K13=""),"",ROUND(J13*(1+K13),2))</f>
        <v/>
      </c>
      <c r="M13" s="19" t="n"/>
      <c r="N13" s="17" t="n"/>
      <c r="O13" s="16" t="n"/>
      <c r="P13" s="7">
        <f>IF(OR(I13="",L13=""),"",L13-I13)</f>
        <v/>
      </c>
      <c r="Q13" s="7">
        <f>IF(L13="","",MAX(0,L13-IF(M13="",0,M13)))</f>
        <v/>
      </c>
      <c r="R13" s="22">
        <f>IF(H13="Annulée","",IF(AND(N13&lt;&gt;"",N13&lt;'Paramètres'!$B$3,Q13&gt;0),"Échéance dépassée",IF(AND(P13&lt;&gt;"",P13&gt;0),"Dépassement","")))</f>
        <v/>
      </c>
      <c r="S13" s="16" t="inlineStr">
        <is>
          <t>Exemple fictif annulé.</t>
        </is>
      </c>
      <c r="U13">
        <f>IF('Paramètres'!J14="","",'Paramètres'!J14)</f>
        <v/>
      </c>
      <c r="V13">
        <f>IF('Paramètres'!D14="","",'Paramètres'!D14)</f>
        <v/>
      </c>
      <c r="W13">
        <f>IF('Paramètres'!F14="","",'Paramètres'!F14)</f>
        <v/>
      </c>
      <c r="X13">
        <f>IF('Paramètres'!H14="","",'Paramètres'!H14)</f>
        <v/>
      </c>
    </row>
    <row r="14" ht="30" customHeight="1">
      <c r="A14" s="16" t="n"/>
      <c r="B14" s="16" t="n"/>
      <c r="C14" s="17" t="n"/>
      <c r="D14" s="17" t="n"/>
      <c r="E14" s="16" t="n"/>
      <c r="F14" s="16" t="n"/>
      <c r="G14" s="16" t="n"/>
      <c r="H14" s="18" t="n"/>
      <c r="I14" s="19" t="n"/>
      <c r="J14" s="19" t="n"/>
      <c r="K14" s="20" t="n"/>
      <c r="L14" s="9">
        <f>IF(OR(J14="",K14=""),"",ROUND(J14*(1+K14),2))</f>
        <v/>
      </c>
      <c r="M14" s="19" t="n"/>
      <c r="N14" s="17" t="n"/>
      <c r="O14" s="16" t="n"/>
      <c r="P14" s="9">
        <f>IF(OR(I14="",L14=""),"",L14-I14)</f>
        <v/>
      </c>
      <c r="Q14" s="9">
        <f>IF(L14="","",MAX(0,L14-IF(M14="",0,M14)))</f>
        <v/>
      </c>
      <c r="R14" s="21">
        <f>IF(H14="Annulée","",IF(AND(N14&lt;&gt;"",N14&lt;'Paramètres'!$B$3,Q14&gt;0),"Échéance dépassée",IF(AND(P14&lt;&gt;"",P14&gt;0),"Dépassement","")))</f>
        <v/>
      </c>
      <c r="S14" s="16" t="n"/>
      <c r="U14">
        <f>IF('Paramètres'!J15="","",'Paramètres'!J15)</f>
        <v/>
      </c>
      <c r="V14">
        <f>IF('Paramètres'!D15="","",'Paramètres'!D15)</f>
        <v/>
      </c>
      <c r="W14">
        <f>IF('Paramètres'!F15="","",'Paramètres'!F15)</f>
        <v/>
      </c>
      <c r="X14">
        <f>IF('Paramètres'!H15="","",'Paramètres'!H15)</f>
        <v/>
      </c>
    </row>
    <row r="15" ht="30" customHeight="1">
      <c r="A15" s="16" t="n"/>
      <c r="B15" s="16" t="n"/>
      <c r="C15" s="17" t="n"/>
      <c r="D15" s="17" t="n"/>
      <c r="E15" s="16" t="n"/>
      <c r="F15" s="16" t="n"/>
      <c r="G15" s="16" t="n"/>
      <c r="H15" s="18" t="n"/>
      <c r="I15" s="19" t="n"/>
      <c r="J15" s="19" t="n"/>
      <c r="K15" s="20" t="n"/>
      <c r="L15" s="7">
        <f>IF(OR(J15="",K15=""),"",ROUND(J15*(1+K15),2))</f>
        <v/>
      </c>
      <c r="M15" s="19" t="n"/>
      <c r="N15" s="17" t="n"/>
      <c r="O15" s="16" t="n"/>
      <c r="P15" s="7">
        <f>IF(OR(I15="",L15=""),"",L15-I15)</f>
        <v/>
      </c>
      <c r="Q15" s="7">
        <f>IF(L15="","",MAX(0,L15-IF(M15="",0,M15)))</f>
        <v/>
      </c>
      <c r="R15" s="22">
        <f>IF(H15="Annulée","",IF(AND(N15&lt;&gt;"",N15&lt;'Paramètres'!$B$3,Q15&gt;0),"Échéance dépassée",IF(AND(P15&lt;&gt;"",P15&gt;0),"Dépassement","")))</f>
        <v/>
      </c>
      <c r="S15" s="16" t="n"/>
      <c r="U15">
        <f>IF('Paramètres'!J16="","",'Paramètres'!J16)</f>
        <v/>
      </c>
      <c r="V15">
        <f>IF('Paramètres'!D16="","",'Paramètres'!D16)</f>
        <v/>
      </c>
      <c r="W15">
        <f>IF('Paramètres'!F16="","",'Paramètres'!F16)</f>
        <v/>
      </c>
      <c r="X15">
        <f>IF('Paramètres'!H16="","",'Paramètres'!H16)</f>
        <v/>
      </c>
    </row>
    <row r="16" ht="30" customHeight="1">
      <c r="A16" s="16" t="n"/>
      <c r="B16" s="16" t="n"/>
      <c r="C16" s="17" t="n"/>
      <c r="D16" s="17" t="n"/>
      <c r="E16" s="16" t="n"/>
      <c r="F16" s="16" t="n"/>
      <c r="G16" s="16" t="n"/>
      <c r="H16" s="18" t="n"/>
      <c r="I16" s="19" t="n"/>
      <c r="J16" s="19" t="n"/>
      <c r="K16" s="20" t="n"/>
      <c r="L16" s="9">
        <f>IF(OR(J16="",K16=""),"",ROUND(J16*(1+K16),2))</f>
        <v/>
      </c>
      <c r="M16" s="19" t="n"/>
      <c r="N16" s="17" t="n"/>
      <c r="O16" s="16" t="n"/>
      <c r="P16" s="9">
        <f>IF(OR(I16="",L16=""),"",L16-I16)</f>
        <v/>
      </c>
      <c r="Q16" s="9">
        <f>IF(L16="","",MAX(0,L16-IF(M16="",0,M16)))</f>
        <v/>
      </c>
      <c r="R16" s="21">
        <f>IF(H16="Annulée","",IF(AND(N16&lt;&gt;"",N16&lt;'Paramètres'!$B$3,Q16&gt;0),"Échéance dépassée",IF(AND(P16&lt;&gt;"",P16&gt;0),"Dépassement","")))</f>
        <v/>
      </c>
      <c r="S16" s="16" t="n"/>
      <c r="U16">
        <f>IF('Paramètres'!J17="","",'Paramètres'!J17)</f>
        <v/>
      </c>
      <c r="V16">
        <f>IF('Paramètres'!D17="","",'Paramètres'!D17)</f>
        <v/>
      </c>
      <c r="W16">
        <f>IF('Paramètres'!F17="","",'Paramètres'!F17)</f>
        <v/>
      </c>
      <c r="X16">
        <f>IF('Paramètres'!H17="","",'Paramètres'!H17)</f>
        <v/>
      </c>
    </row>
    <row r="17" ht="30" customHeight="1">
      <c r="A17" s="16" t="n"/>
      <c r="B17" s="16" t="n"/>
      <c r="C17" s="17" t="n"/>
      <c r="D17" s="17" t="n"/>
      <c r="E17" s="16" t="n"/>
      <c r="F17" s="16" t="n"/>
      <c r="G17" s="16" t="n"/>
      <c r="H17" s="18" t="n"/>
      <c r="I17" s="19" t="n"/>
      <c r="J17" s="19" t="n"/>
      <c r="K17" s="20" t="n"/>
      <c r="L17" s="7">
        <f>IF(OR(J17="",K17=""),"",ROUND(J17*(1+K17),2))</f>
        <v/>
      </c>
      <c r="M17" s="19" t="n"/>
      <c r="N17" s="17" t="n"/>
      <c r="O17" s="16" t="n"/>
      <c r="P17" s="7">
        <f>IF(OR(I17="",L17=""),"",L17-I17)</f>
        <v/>
      </c>
      <c r="Q17" s="7">
        <f>IF(L17="","",MAX(0,L17-IF(M17="",0,M17)))</f>
        <v/>
      </c>
      <c r="R17" s="22">
        <f>IF(H17="Annulée","",IF(AND(N17&lt;&gt;"",N17&lt;'Paramètres'!$B$3,Q17&gt;0),"Échéance dépassée",IF(AND(P17&lt;&gt;"",P17&gt;0),"Dépassement","")))</f>
        <v/>
      </c>
      <c r="S17" s="16" t="n"/>
      <c r="U17">
        <f>IF('Paramètres'!J18="","",'Paramètres'!J18)</f>
        <v/>
      </c>
      <c r="V17">
        <f>IF('Paramètres'!D18="","",'Paramètres'!D18)</f>
        <v/>
      </c>
      <c r="W17">
        <f>IF('Paramètres'!F18="","",'Paramètres'!F18)</f>
        <v/>
      </c>
      <c r="X17">
        <f>IF('Paramètres'!H18="","",'Paramètres'!H18)</f>
        <v/>
      </c>
    </row>
    <row r="18" ht="30" customHeight="1">
      <c r="A18" s="16" t="n"/>
      <c r="B18" s="16" t="n"/>
      <c r="C18" s="17" t="n"/>
      <c r="D18" s="17" t="n"/>
      <c r="E18" s="16" t="n"/>
      <c r="F18" s="16" t="n"/>
      <c r="G18" s="16" t="n"/>
      <c r="H18" s="18" t="n"/>
      <c r="I18" s="19" t="n"/>
      <c r="J18" s="19" t="n"/>
      <c r="K18" s="20" t="n"/>
      <c r="L18" s="9">
        <f>IF(OR(J18="",K18=""),"",ROUND(J18*(1+K18),2))</f>
        <v/>
      </c>
      <c r="M18" s="19" t="n"/>
      <c r="N18" s="17" t="n"/>
      <c r="O18" s="16" t="n"/>
      <c r="P18" s="9">
        <f>IF(OR(I18="",L18=""),"",L18-I18)</f>
        <v/>
      </c>
      <c r="Q18" s="9">
        <f>IF(L18="","",MAX(0,L18-IF(M18="",0,M18)))</f>
        <v/>
      </c>
      <c r="R18" s="21">
        <f>IF(H18="Annulée","",IF(AND(N18&lt;&gt;"",N18&lt;'Paramètres'!$B$3,Q18&gt;0),"Échéance dépassée",IF(AND(P18&lt;&gt;"",P18&gt;0),"Dépassement","")))</f>
        <v/>
      </c>
      <c r="S18" s="16" t="n"/>
      <c r="U18">
        <f>IF('Paramètres'!J19="","",'Paramètres'!J19)</f>
        <v/>
      </c>
      <c r="V18">
        <f>IF('Paramètres'!D19="","",'Paramètres'!D19)</f>
        <v/>
      </c>
      <c r="W18">
        <f>IF('Paramètres'!F19="","",'Paramètres'!F19)</f>
        <v/>
      </c>
      <c r="X18">
        <f>IF('Paramètres'!H19="","",'Paramètres'!H19)</f>
        <v/>
      </c>
    </row>
    <row r="19" ht="30" customHeight="1">
      <c r="A19" s="16" t="n"/>
      <c r="B19" s="16" t="n"/>
      <c r="C19" s="17" t="n"/>
      <c r="D19" s="17" t="n"/>
      <c r="E19" s="16" t="n"/>
      <c r="F19" s="16" t="n"/>
      <c r="G19" s="16" t="n"/>
      <c r="H19" s="18" t="n"/>
      <c r="I19" s="19" t="n"/>
      <c r="J19" s="19" t="n"/>
      <c r="K19" s="20" t="n"/>
      <c r="L19" s="7">
        <f>IF(OR(J19="",K19=""),"",ROUND(J19*(1+K19),2))</f>
        <v/>
      </c>
      <c r="M19" s="19" t="n"/>
      <c r="N19" s="17" t="n"/>
      <c r="O19" s="16" t="n"/>
      <c r="P19" s="7">
        <f>IF(OR(I19="",L19=""),"",L19-I19)</f>
        <v/>
      </c>
      <c r="Q19" s="7">
        <f>IF(L19="","",MAX(0,L19-IF(M19="",0,M19)))</f>
        <v/>
      </c>
      <c r="R19" s="22">
        <f>IF(H19="Annulée","",IF(AND(N19&lt;&gt;"",N19&lt;'Paramètres'!$B$3,Q19&gt;0),"Échéance dépassée",IF(AND(P19&lt;&gt;"",P19&gt;0),"Dépassement","")))</f>
        <v/>
      </c>
      <c r="S19" s="16" t="n"/>
      <c r="U19">
        <f>IF('Paramètres'!J20="","",'Paramètres'!J20)</f>
        <v/>
      </c>
      <c r="V19">
        <f>IF('Paramètres'!D20="","",'Paramètres'!D20)</f>
        <v/>
      </c>
      <c r="W19">
        <f>IF('Paramètres'!F20="","",'Paramètres'!F20)</f>
        <v/>
      </c>
      <c r="X19">
        <f>IF('Paramètres'!H20="","",'Paramètres'!H20)</f>
        <v/>
      </c>
    </row>
    <row r="20" ht="30" customHeight="1">
      <c r="A20" s="16" t="n"/>
      <c r="B20" s="16" t="n"/>
      <c r="C20" s="17" t="n"/>
      <c r="D20" s="17" t="n"/>
      <c r="E20" s="16" t="n"/>
      <c r="F20" s="16" t="n"/>
      <c r="G20" s="16" t="n"/>
      <c r="H20" s="18" t="n"/>
      <c r="I20" s="19" t="n"/>
      <c r="J20" s="19" t="n"/>
      <c r="K20" s="20" t="n"/>
      <c r="L20" s="9">
        <f>IF(OR(J20="",K20=""),"",ROUND(J20*(1+K20),2))</f>
        <v/>
      </c>
      <c r="M20" s="19" t="n"/>
      <c r="N20" s="17" t="n"/>
      <c r="O20" s="16" t="n"/>
      <c r="P20" s="9">
        <f>IF(OR(I20="",L20=""),"",L20-I20)</f>
        <v/>
      </c>
      <c r="Q20" s="9">
        <f>IF(L20="","",MAX(0,L20-IF(M20="",0,M20)))</f>
        <v/>
      </c>
      <c r="R20" s="21">
        <f>IF(H20="Annulée","",IF(AND(N20&lt;&gt;"",N20&lt;'Paramètres'!$B$3,Q20&gt;0),"Échéance dépassée",IF(AND(P20&lt;&gt;"",P20&gt;0),"Dépassement","")))</f>
        <v/>
      </c>
      <c r="S20" s="16" t="n"/>
      <c r="U20">
        <f>IF('Paramètres'!J21="","",'Paramètres'!J21)</f>
        <v/>
      </c>
      <c r="V20">
        <f>IF('Paramètres'!D21="","",'Paramètres'!D21)</f>
        <v/>
      </c>
      <c r="W20">
        <f>IF('Paramètres'!F21="","",'Paramètres'!F21)</f>
        <v/>
      </c>
      <c r="X20">
        <f>IF('Paramètres'!H21="","",'Paramètres'!H21)</f>
        <v/>
      </c>
    </row>
    <row r="21" ht="30" customHeight="1">
      <c r="A21" s="16" t="n"/>
      <c r="B21" s="16" t="n"/>
      <c r="C21" s="17" t="n"/>
      <c r="D21" s="17" t="n"/>
      <c r="E21" s="16" t="n"/>
      <c r="F21" s="16" t="n"/>
      <c r="G21" s="16" t="n"/>
      <c r="H21" s="18" t="n"/>
      <c r="I21" s="19" t="n"/>
      <c r="J21" s="19" t="n"/>
      <c r="K21" s="20" t="n"/>
      <c r="L21" s="7">
        <f>IF(OR(J21="",K21=""),"",ROUND(J21*(1+K21),2))</f>
        <v/>
      </c>
      <c r="M21" s="19" t="n"/>
      <c r="N21" s="17" t="n"/>
      <c r="O21" s="16" t="n"/>
      <c r="P21" s="7">
        <f>IF(OR(I21="",L21=""),"",L21-I21)</f>
        <v/>
      </c>
      <c r="Q21" s="7">
        <f>IF(L21="","",MAX(0,L21-IF(M21="",0,M21)))</f>
        <v/>
      </c>
      <c r="R21" s="22">
        <f>IF(H21="Annulée","",IF(AND(N21&lt;&gt;"",N21&lt;'Paramètres'!$B$3,Q21&gt;0),"Échéance dépassée",IF(AND(P21&lt;&gt;"",P21&gt;0),"Dépassement","")))</f>
        <v/>
      </c>
      <c r="S21" s="16" t="n"/>
      <c r="U21">
        <f>IF('Paramètres'!J22="","",'Paramètres'!J22)</f>
        <v/>
      </c>
      <c r="V21">
        <f>IF('Paramètres'!D22="","",'Paramètres'!D22)</f>
        <v/>
      </c>
      <c r="W21">
        <f>IF('Paramètres'!F22="","",'Paramètres'!F22)</f>
        <v/>
      </c>
      <c r="X21">
        <f>IF('Paramètres'!H22="","",'Paramètres'!H22)</f>
        <v/>
      </c>
    </row>
    <row r="22" ht="30" customHeight="1">
      <c r="A22" s="16" t="n"/>
      <c r="B22" s="16" t="n"/>
      <c r="C22" s="17" t="n"/>
      <c r="D22" s="17" t="n"/>
      <c r="E22" s="16" t="n"/>
      <c r="F22" s="16" t="n"/>
      <c r="G22" s="16" t="n"/>
      <c r="H22" s="18" t="n"/>
      <c r="I22" s="19" t="n"/>
      <c r="J22" s="19" t="n"/>
      <c r="K22" s="20" t="n"/>
      <c r="L22" s="9">
        <f>IF(OR(J22="",K22=""),"",ROUND(J22*(1+K22),2))</f>
        <v/>
      </c>
      <c r="M22" s="19" t="n"/>
      <c r="N22" s="17" t="n"/>
      <c r="O22" s="16" t="n"/>
      <c r="P22" s="9">
        <f>IF(OR(I22="",L22=""),"",L22-I22)</f>
        <v/>
      </c>
      <c r="Q22" s="9">
        <f>IF(L22="","",MAX(0,L22-IF(M22="",0,M22)))</f>
        <v/>
      </c>
      <c r="R22" s="21">
        <f>IF(H22="Annulée","",IF(AND(N22&lt;&gt;"",N22&lt;'Paramètres'!$B$3,Q22&gt;0),"Échéance dépassée",IF(AND(P22&lt;&gt;"",P22&gt;0),"Dépassement","")))</f>
        <v/>
      </c>
      <c r="S22" s="16" t="n"/>
      <c r="U22">
        <f>IF('Paramètres'!J23="","",'Paramètres'!J23)</f>
        <v/>
      </c>
      <c r="V22">
        <f>IF('Paramètres'!D23="","",'Paramètres'!D23)</f>
        <v/>
      </c>
      <c r="W22">
        <f>IF('Paramètres'!F23="","",'Paramètres'!F23)</f>
        <v/>
      </c>
      <c r="X22">
        <f>IF('Paramètres'!H23="","",'Paramètres'!H23)</f>
        <v/>
      </c>
    </row>
    <row r="23" ht="30" customHeight="1">
      <c r="A23" s="16" t="n"/>
      <c r="B23" s="16" t="n"/>
      <c r="C23" s="17" t="n"/>
      <c r="D23" s="17" t="n"/>
      <c r="E23" s="16" t="n"/>
      <c r="F23" s="16" t="n"/>
      <c r="G23" s="16" t="n"/>
      <c r="H23" s="18" t="n"/>
      <c r="I23" s="19" t="n"/>
      <c r="J23" s="19" t="n"/>
      <c r="K23" s="20" t="n"/>
      <c r="L23" s="7">
        <f>IF(OR(J23="",K23=""),"",ROUND(J23*(1+K23),2))</f>
        <v/>
      </c>
      <c r="M23" s="19" t="n"/>
      <c r="N23" s="17" t="n"/>
      <c r="O23" s="16" t="n"/>
      <c r="P23" s="7">
        <f>IF(OR(I23="",L23=""),"",L23-I23)</f>
        <v/>
      </c>
      <c r="Q23" s="7">
        <f>IF(L23="","",MAX(0,L23-IF(M23="",0,M23)))</f>
        <v/>
      </c>
      <c r="R23" s="22">
        <f>IF(H23="Annulée","",IF(AND(N23&lt;&gt;"",N23&lt;'Paramètres'!$B$3,Q23&gt;0),"Échéance dépassée",IF(AND(P23&lt;&gt;"",P23&gt;0),"Dépassement","")))</f>
        <v/>
      </c>
      <c r="S23" s="16" t="n"/>
      <c r="U23">
        <f>IF('Paramètres'!J24="","",'Paramètres'!J24)</f>
        <v/>
      </c>
      <c r="V23">
        <f>IF('Paramètres'!D24="","",'Paramètres'!D24)</f>
        <v/>
      </c>
      <c r="W23">
        <f>IF('Paramètres'!F24="","",'Paramètres'!F24)</f>
        <v/>
      </c>
      <c r="X23">
        <f>IF('Paramètres'!H24="","",'Paramètres'!H24)</f>
        <v/>
      </c>
    </row>
    <row r="24" ht="30" customHeight="1">
      <c r="A24" s="16" t="n"/>
      <c r="B24" s="16" t="n"/>
      <c r="C24" s="17" t="n"/>
      <c r="D24" s="17" t="n"/>
      <c r="E24" s="16" t="n"/>
      <c r="F24" s="16" t="n"/>
      <c r="G24" s="16" t="n"/>
      <c r="H24" s="18" t="n"/>
      <c r="I24" s="19" t="n"/>
      <c r="J24" s="19" t="n"/>
      <c r="K24" s="20" t="n"/>
      <c r="L24" s="9">
        <f>IF(OR(J24="",K24=""),"",ROUND(J24*(1+K24),2))</f>
        <v/>
      </c>
      <c r="M24" s="19" t="n"/>
      <c r="N24" s="17" t="n"/>
      <c r="O24" s="16" t="n"/>
      <c r="P24" s="9">
        <f>IF(OR(I24="",L24=""),"",L24-I24)</f>
        <v/>
      </c>
      <c r="Q24" s="9">
        <f>IF(L24="","",MAX(0,L24-IF(M24="",0,M24)))</f>
        <v/>
      </c>
      <c r="R24" s="21">
        <f>IF(H24="Annulée","",IF(AND(N24&lt;&gt;"",N24&lt;'Paramètres'!$B$3,Q24&gt;0),"Échéance dépassée",IF(AND(P24&lt;&gt;"",P24&gt;0),"Dépassement","")))</f>
        <v/>
      </c>
      <c r="S24" s="16" t="n"/>
      <c r="U24">
        <f>IF('Paramètres'!J25="","",'Paramètres'!J25)</f>
        <v/>
      </c>
      <c r="V24">
        <f>IF('Paramètres'!D25="","",'Paramètres'!D25)</f>
        <v/>
      </c>
      <c r="W24">
        <f>IF('Paramètres'!F25="","",'Paramètres'!F25)</f>
        <v/>
      </c>
      <c r="X24">
        <f>IF('Paramètres'!H25="","",'Paramètres'!H25)</f>
        <v/>
      </c>
    </row>
    <row r="25" ht="30" customHeight="1">
      <c r="A25" s="16" t="n"/>
      <c r="B25" s="16" t="n"/>
      <c r="C25" s="17" t="n"/>
      <c r="D25" s="17" t="n"/>
      <c r="E25" s="16" t="n"/>
      <c r="F25" s="16" t="n"/>
      <c r="G25" s="16" t="n"/>
      <c r="H25" s="18" t="n"/>
      <c r="I25" s="19" t="n"/>
      <c r="J25" s="19" t="n"/>
      <c r="K25" s="20" t="n"/>
      <c r="L25" s="7">
        <f>IF(OR(J25="",K25=""),"",ROUND(J25*(1+K25),2))</f>
        <v/>
      </c>
      <c r="M25" s="19" t="n"/>
      <c r="N25" s="17" t="n"/>
      <c r="O25" s="16" t="n"/>
      <c r="P25" s="7">
        <f>IF(OR(I25="",L25=""),"",L25-I25)</f>
        <v/>
      </c>
      <c r="Q25" s="7">
        <f>IF(L25="","",MAX(0,L25-IF(M25="",0,M25)))</f>
        <v/>
      </c>
      <c r="R25" s="22">
        <f>IF(H25="Annulée","",IF(AND(N25&lt;&gt;"",N25&lt;'Paramètres'!$B$3,Q25&gt;0),"Échéance dépassée",IF(AND(P25&lt;&gt;"",P25&gt;0),"Dépassement","")))</f>
        <v/>
      </c>
      <c r="S25" s="16" t="n"/>
      <c r="U25">
        <f>IF('Paramètres'!J26="","",'Paramètres'!J26)</f>
        <v/>
      </c>
      <c r="V25">
        <f>IF('Paramètres'!D26="","",'Paramètres'!D26)</f>
        <v/>
      </c>
      <c r="W25">
        <f>IF('Paramètres'!F26="","",'Paramètres'!F26)</f>
        <v/>
      </c>
      <c r="X25">
        <f>IF('Paramètres'!H26="","",'Paramètres'!H26)</f>
        <v/>
      </c>
    </row>
    <row r="26" ht="30" customHeight="1">
      <c r="A26" s="16" t="n"/>
      <c r="B26" s="16" t="n"/>
      <c r="C26" s="17" t="n"/>
      <c r="D26" s="17" t="n"/>
      <c r="E26" s="16" t="n"/>
      <c r="F26" s="16" t="n"/>
      <c r="G26" s="16" t="n"/>
      <c r="H26" s="18" t="n"/>
      <c r="I26" s="19" t="n"/>
      <c r="J26" s="19" t="n"/>
      <c r="K26" s="20" t="n"/>
      <c r="L26" s="9">
        <f>IF(OR(J26="",K26=""),"",ROUND(J26*(1+K26),2))</f>
        <v/>
      </c>
      <c r="M26" s="19" t="n"/>
      <c r="N26" s="17" t="n"/>
      <c r="O26" s="16" t="n"/>
      <c r="P26" s="9">
        <f>IF(OR(I26="",L26=""),"",L26-I26)</f>
        <v/>
      </c>
      <c r="Q26" s="9">
        <f>IF(L26="","",MAX(0,L26-IF(M26="",0,M26)))</f>
        <v/>
      </c>
      <c r="R26" s="21">
        <f>IF(H26="Annulée","",IF(AND(N26&lt;&gt;"",N26&lt;'Paramètres'!$B$3,Q26&gt;0),"Échéance dépassée",IF(AND(P26&lt;&gt;"",P26&gt;0),"Dépassement","")))</f>
        <v/>
      </c>
      <c r="S26" s="16" t="n"/>
      <c r="U26">
        <f>IF('Paramètres'!J27="","",'Paramètres'!J27)</f>
        <v/>
      </c>
      <c r="V26">
        <f>IF('Paramètres'!D27="","",'Paramètres'!D27)</f>
        <v/>
      </c>
      <c r="W26">
        <f>IF('Paramètres'!F27="","",'Paramètres'!F27)</f>
        <v/>
      </c>
      <c r="X26">
        <f>IF('Paramètres'!H27="","",'Paramètres'!H27)</f>
        <v/>
      </c>
    </row>
    <row r="27" ht="30" customHeight="1">
      <c r="A27" s="16" t="n"/>
      <c r="B27" s="16" t="n"/>
      <c r="C27" s="17" t="n"/>
      <c r="D27" s="17" t="n"/>
      <c r="E27" s="16" t="n"/>
      <c r="F27" s="16" t="n"/>
      <c r="G27" s="16" t="n"/>
      <c r="H27" s="18" t="n"/>
      <c r="I27" s="19" t="n"/>
      <c r="J27" s="19" t="n"/>
      <c r="K27" s="20" t="n"/>
      <c r="L27" s="7">
        <f>IF(OR(J27="",K27=""),"",ROUND(J27*(1+K27),2))</f>
        <v/>
      </c>
      <c r="M27" s="19" t="n"/>
      <c r="N27" s="17" t="n"/>
      <c r="O27" s="16" t="n"/>
      <c r="P27" s="7">
        <f>IF(OR(I27="",L27=""),"",L27-I27)</f>
        <v/>
      </c>
      <c r="Q27" s="7">
        <f>IF(L27="","",MAX(0,L27-IF(M27="",0,M27)))</f>
        <v/>
      </c>
      <c r="R27" s="22">
        <f>IF(H27="Annulée","",IF(AND(N27&lt;&gt;"",N27&lt;'Paramètres'!$B$3,Q27&gt;0),"Échéance dépassée",IF(AND(P27&lt;&gt;"",P27&gt;0),"Dépassement","")))</f>
        <v/>
      </c>
      <c r="S27" s="16" t="n"/>
      <c r="U27">
        <f>IF('Paramètres'!J28="","",'Paramètres'!J28)</f>
        <v/>
      </c>
      <c r="V27">
        <f>IF('Paramètres'!D28="","",'Paramètres'!D28)</f>
        <v/>
      </c>
      <c r="W27">
        <f>IF('Paramètres'!F28="","",'Paramètres'!F28)</f>
        <v/>
      </c>
      <c r="X27">
        <f>IF('Paramètres'!H28="","",'Paramètres'!H28)</f>
        <v/>
      </c>
    </row>
    <row r="28" ht="30" customHeight="1">
      <c r="A28" s="16" t="n"/>
      <c r="B28" s="16" t="n"/>
      <c r="C28" s="17" t="n"/>
      <c r="D28" s="17" t="n"/>
      <c r="E28" s="16" t="n"/>
      <c r="F28" s="16" t="n"/>
      <c r="G28" s="16" t="n"/>
      <c r="H28" s="18" t="n"/>
      <c r="I28" s="19" t="n"/>
      <c r="J28" s="19" t="n"/>
      <c r="K28" s="20" t="n"/>
      <c r="L28" s="9">
        <f>IF(OR(J28="",K28=""),"",ROUND(J28*(1+K28),2))</f>
        <v/>
      </c>
      <c r="M28" s="19" t="n"/>
      <c r="N28" s="17" t="n"/>
      <c r="O28" s="16" t="n"/>
      <c r="P28" s="9">
        <f>IF(OR(I28="",L28=""),"",L28-I28)</f>
        <v/>
      </c>
      <c r="Q28" s="9">
        <f>IF(L28="","",MAX(0,L28-IF(M28="",0,M28)))</f>
        <v/>
      </c>
      <c r="R28" s="21">
        <f>IF(H28="Annulée","",IF(AND(N28&lt;&gt;"",N28&lt;'Paramètres'!$B$3,Q28&gt;0),"Échéance dépassée",IF(AND(P28&lt;&gt;"",P28&gt;0),"Dépassement","")))</f>
        <v/>
      </c>
      <c r="S28" s="16" t="n"/>
      <c r="U28">
        <f>IF('Paramètres'!J29="","",'Paramètres'!J29)</f>
        <v/>
      </c>
      <c r="V28">
        <f>IF('Paramètres'!D29="","",'Paramètres'!D29)</f>
        <v/>
      </c>
      <c r="W28">
        <f>IF('Paramètres'!F29="","",'Paramètres'!F29)</f>
        <v/>
      </c>
      <c r="X28">
        <f>IF('Paramètres'!H29="","",'Paramètres'!H29)</f>
        <v/>
      </c>
    </row>
    <row r="29" ht="30" customHeight="1">
      <c r="A29" s="16" t="n"/>
      <c r="B29" s="16" t="n"/>
      <c r="C29" s="17" t="n"/>
      <c r="D29" s="17" t="n"/>
      <c r="E29" s="16" t="n"/>
      <c r="F29" s="16" t="n"/>
      <c r="G29" s="16" t="n"/>
      <c r="H29" s="18" t="n"/>
      <c r="I29" s="19" t="n"/>
      <c r="J29" s="19" t="n"/>
      <c r="K29" s="20" t="n"/>
      <c r="L29" s="7">
        <f>IF(OR(J29="",K29=""),"",ROUND(J29*(1+K29),2))</f>
        <v/>
      </c>
      <c r="M29" s="19" t="n"/>
      <c r="N29" s="17" t="n"/>
      <c r="O29" s="16" t="n"/>
      <c r="P29" s="7">
        <f>IF(OR(I29="",L29=""),"",L29-I29)</f>
        <v/>
      </c>
      <c r="Q29" s="7">
        <f>IF(L29="","",MAX(0,L29-IF(M29="",0,M29)))</f>
        <v/>
      </c>
      <c r="R29" s="22">
        <f>IF(H29="Annulée","",IF(AND(N29&lt;&gt;"",N29&lt;'Paramètres'!$B$3,Q29&gt;0),"Échéance dépassée",IF(AND(P29&lt;&gt;"",P29&gt;0),"Dépassement","")))</f>
        <v/>
      </c>
      <c r="S29" s="16" t="n"/>
      <c r="U29">
        <f>IF('Paramètres'!J30="","",'Paramètres'!J30)</f>
        <v/>
      </c>
      <c r="V29">
        <f>IF('Paramètres'!D30="","",'Paramètres'!D30)</f>
        <v/>
      </c>
      <c r="W29">
        <f>IF('Paramètres'!F30="","",'Paramètres'!F30)</f>
        <v/>
      </c>
      <c r="X29">
        <f>IF('Paramètres'!H30="","",'Paramètres'!H30)</f>
        <v/>
      </c>
    </row>
    <row r="30" ht="30" customHeight="1">
      <c r="A30" s="16" t="n"/>
      <c r="B30" s="16" t="n"/>
      <c r="C30" s="17" t="n"/>
      <c r="D30" s="17" t="n"/>
      <c r="E30" s="16" t="n"/>
      <c r="F30" s="16" t="n"/>
      <c r="G30" s="16" t="n"/>
      <c r="H30" s="18" t="n"/>
      <c r="I30" s="19" t="n"/>
      <c r="J30" s="19" t="n"/>
      <c r="K30" s="20" t="n"/>
      <c r="L30" s="9">
        <f>IF(OR(J30="",K30=""),"",ROUND(J30*(1+K30),2))</f>
        <v/>
      </c>
      <c r="M30" s="19" t="n"/>
      <c r="N30" s="17" t="n"/>
      <c r="O30" s="16" t="n"/>
      <c r="P30" s="9">
        <f>IF(OR(I30="",L30=""),"",L30-I30)</f>
        <v/>
      </c>
      <c r="Q30" s="9">
        <f>IF(L30="","",MAX(0,L30-IF(M30="",0,M30)))</f>
        <v/>
      </c>
      <c r="R30" s="21">
        <f>IF(H30="Annulée","",IF(AND(N30&lt;&gt;"",N30&lt;'Paramètres'!$B$3,Q30&gt;0),"Échéance dépassée",IF(AND(P30&lt;&gt;"",P30&gt;0),"Dépassement","")))</f>
        <v/>
      </c>
      <c r="S30" s="16" t="n"/>
      <c r="U30">
        <f>IF('Paramètres'!J31="","",'Paramètres'!J31)</f>
        <v/>
      </c>
      <c r="V30">
        <f>IF('Paramètres'!D31="","",'Paramètres'!D31)</f>
        <v/>
      </c>
      <c r="W30">
        <f>IF('Paramètres'!F31="","",'Paramètres'!F31)</f>
        <v/>
      </c>
      <c r="X30">
        <f>IF('Paramètres'!H31="","",'Paramètres'!H31)</f>
        <v/>
      </c>
    </row>
    <row r="31" ht="30" customHeight="1">
      <c r="A31" s="16" t="n"/>
      <c r="B31" s="16" t="n"/>
      <c r="C31" s="17" t="n"/>
      <c r="D31" s="17" t="n"/>
      <c r="E31" s="16" t="n"/>
      <c r="F31" s="16" t="n"/>
      <c r="G31" s="16" t="n"/>
      <c r="H31" s="18" t="n"/>
      <c r="I31" s="19" t="n"/>
      <c r="J31" s="19" t="n"/>
      <c r="K31" s="20" t="n"/>
      <c r="L31" s="7">
        <f>IF(OR(J31="",K31=""),"",ROUND(J31*(1+K31),2))</f>
        <v/>
      </c>
      <c r="M31" s="19" t="n"/>
      <c r="N31" s="17" t="n"/>
      <c r="O31" s="16" t="n"/>
      <c r="P31" s="7">
        <f>IF(OR(I31="",L31=""),"",L31-I31)</f>
        <v/>
      </c>
      <c r="Q31" s="7">
        <f>IF(L31="","",MAX(0,L31-IF(M31="",0,M31)))</f>
        <v/>
      </c>
      <c r="R31" s="22">
        <f>IF(H31="Annulée","",IF(AND(N31&lt;&gt;"",N31&lt;'Paramètres'!$B$3,Q31&gt;0),"Échéance dépassée",IF(AND(P31&lt;&gt;"",P31&gt;0),"Dépassement","")))</f>
        <v/>
      </c>
      <c r="S31" s="16" t="n"/>
      <c r="U31">
        <f>IF('Paramètres'!J32="","",'Paramètres'!J32)</f>
        <v/>
      </c>
      <c r="V31">
        <f>IF('Paramètres'!D32="","",'Paramètres'!D32)</f>
        <v/>
      </c>
      <c r="W31">
        <f>IF('Paramètres'!F32="","",'Paramètres'!F32)</f>
        <v/>
      </c>
      <c r="X31">
        <f>IF('Paramètres'!H32="","",'Paramètres'!H32)</f>
        <v/>
      </c>
    </row>
    <row r="32" ht="30" customHeight="1">
      <c r="A32" s="16" t="n"/>
      <c r="B32" s="16" t="n"/>
      <c r="C32" s="17" t="n"/>
      <c r="D32" s="17" t="n"/>
      <c r="E32" s="16" t="n"/>
      <c r="F32" s="16" t="n"/>
      <c r="G32" s="16" t="n"/>
      <c r="H32" s="18" t="n"/>
      <c r="I32" s="19" t="n"/>
      <c r="J32" s="19" t="n"/>
      <c r="K32" s="20" t="n"/>
      <c r="L32" s="9">
        <f>IF(OR(J32="",K32=""),"",ROUND(J32*(1+K32),2))</f>
        <v/>
      </c>
      <c r="M32" s="19" t="n"/>
      <c r="N32" s="17" t="n"/>
      <c r="O32" s="16" t="n"/>
      <c r="P32" s="9">
        <f>IF(OR(I32="",L32=""),"",L32-I32)</f>
        <v/>
      </c>
      <c r="Q32" s="9">
        <f>IF(L32="","",MAX(0,L32-IF(M32="",0,M32)))</f>
        <v/>
      </c>
      <c r="R32" s="21">
        <f>IF(H32="Annulée","",IF(AND(N32&lt;&gt;"",N32&lt;'Paramètres'!$B$3,Q32&gt;0),"Échéance dépassée",IF(AND(P32&lt;&gt;"",P32&gt;0),"Dépassement","")))</f>
        <v/>
      </c>
      <c r="S32" s="16" t="n"/>
      <c r="U32">
        <f>IF('Paramètres'!J33="","",'Paramètres'!J33)</f>
        <v/>
      </c>
      <c r="V32">
        <f>IF('Paramètres'!D33="","",'Paramètres'!D33)</f>
        <v/>
      </c>
      <c r="W32">
        <f>IF('Paramètres'!F33="","",'Paramètres'!F33)</f>
        <v/>
      </c>
      <c r="X32">
        <f>IF('Paramètres'!H33="","",'Paramètres'!H33)</f>
        <v/>
      </c>
    </row>
    <row r="33" ht="30" customHeight="1">
      <c r="A33" s="16" t="n"/>
      <c r="B33" s="16" t="n"/>
      <c r="C33" s="17" t="n"/>
      <c r="D33" s="17" t="n"/>
      <c r="E33" s="16" t="n"/>
      <c r="F33" s="16" t="n"/>
      <c r="G33" s="16" t="n"/>
      <c r="H33" s="18" t="n"/>
      <c r="I33" s="19" t="n"/>
      <c r="J33" s="19" t="n"/>
      <c r="K33" s="20" t="n"/>
      <c r="L33" s="7">
        <f>IF(OR(J33="",K33=""),"",ROUND(J33*(1+K33),2))</f>
        <v/>
      </c>
      <c r="M33" s="19" t="n"/>
      <c r="N33" s="17" t="n"/>
      <c r="O33" s="16" t="n"/>
      <c r="P33" s="7">
        <f>IF(OR(I33="",L33=""),"",L33-I33)</f>
        <v/>
      </c>
      <c r="Q33" s="7">
        <f>IF(L33="","",MAX(0,L33-IF(M33="",0,M33)))</f>
        <v/>
      </c>
      <c r="R33" s="22">
        <f>IF(H33="Annulée","",IF(AND(N33&lt;&gt;"",N33&lt;'Paramètres'!$B$3,Q33&gt;0),"Échéance dépassée",IF(AND(P33&lt;&gt;"",P33&gt;0),"Dépassement","")))</f>
        <v/>
      </c>
      <c r="S33" s="16" t="n"/>
      <c r="U33">
        <f>IF('Paramètres'!J34="","",'Paramètres'!J34)</f>
        <v/>
      </c>
      <c r="V33">
        <f>IF('Paramètres'!D34="","",'Paramètres'!D34)</f>
        <v/>
      </c>
      <c r="W33">
        <f>IF('Paramètres'!F34="","",'Paramètres'!F34)</f>
        <v/>
      </c>
      <c r="X33">
        <f>IF('Paramètres'!H34="","",'Paramètres'!H34)</f>
        <v/>
      </c>
    </row>
    <row r="34" ht="30" customHeight="1">
      <c r="A34" s="16" t="n"/>
      <c r="B34" s="16" t="n"/>
      <c r="C34" s="17" t="n"/>
      <c r="D34" s="17" t="n"/>
      <c r="E34" s="16" t="n"/>
      <c r="F34" s="16" t="n"/>
      <c r="G34" s="16" t="n"/>
      <c r="H34" s="18" t="n"/>
      <c r="I34" s="19" t="n"/>
      <c r="J34" s="19" t="n"/>
      <c r="K34" s="20" t="n"/>
      <c r="L34" s="9">
        <f>IF(OR(J34="",K34=""),"",ROUND(J34*(1+K34),2))</f>
        <v/>
      </c>
      <c r="M34" s="19" t="n"/>
      <c r="N34" s="17" t="n"/>
      <c r="O34" s="16" t="n"/>
      <c r="P34" s="9">
        <f>IF(OR(I34="",L34=""),"",L34-I34)</f>
        <v/>
      </c>
      <c r="Q34" s="9">
        <f>IF(L34="","",MAX(0,L34-IF(M34="",0,M34)))</f>
        <v/>
      </c>
      <c r="R34" s="21">
        <f>IF(H34="Annulée","",IF(AND(N34&lt;&gt;"",N34&lt;'Paramètres'!$B$3,Q34&gt;0),"Échéance dépassée",IF(AND(P34&lt;&gt;"",P34&gt;0),"Dépassement","")))</f>
        <v/>
      </c>
      <c r="S34" s="16" t="n"/>
      <c r="U34">
        <f>IF('Paramètres'!J35="","",'Paramètres'!J35)</f>
        <v/>
      </c>
      <c r="V34">
        <f>IF('Paramètres'!D35="","",'Paramètres'!D35)</f>
        <v/>
      </c>
      <c r="W34">
        <f>IF('Paramètres'!F35="","",'Paramètres'!F35)</f>
        <v/>
      </c>
      <c r="X34">
        <f>IF('Paramètres'!H35="","",'Paramètres'!H35)</f>
        <v/>
      </c>
    </row>
    <row r="35" ht="30" customHeight="1">
      <c r="A35" s="16" t="n"/>
      <c r="B35" s="16" t="n"/>
      <c r="C35" s="17" t="n"/>
      <c r="D35" s="17" t="n"/>
      <c r="E35" s="16" t="n"/>
      <c r="F35" s="16" t="n"/>
      <c r="G35" s="16" t="n"/>
      <c r="H35" s="18" t="n"/>
      <c r="I35" s="19" t="n"/>
      <c r="J35" s="19" t="n"/>
      <c r="K35" s="20" t="n"/>
      <c r="L35" s="7">
        <f>IF(OR(J35="",K35=""),"",ROUND(J35*(1+K35),2))</f>
        <v/>
      </c>
      <c r="M35" s="19" t="n"/>
      <c r="N35" s="17" t="n"/>
      <c r="O35" s="16" t="n"/>
      <c r="P35" s="7">
        <f>IF(OR(I35="",L35=""),"",L35-I35)</f>
        <v/>
      </c>
      <c r="Q35" s="7">
        <f>IF(L35="","",MAX(0,L35-IF(M35="",0,M35)))</f>
        <v/>
      </c>
      <c r="R35" s="22">
        <f>IF(H35="Annulée","",IF(AND(N35&lt;&gt;"",N35&lt;'Paramètres'!$B$3,Q35&gt;0),"Échéance dépassée",IF(AND(P35&lt;&gt;"",P35&gt;0),"Dépassement","")))</f>
        <v/>
      </c>
      <c r="S35" s="16" t="n"/>
      <c r="U35">
        <f>IF('Paramètres'!J36="","",'Paramètres'!J36)</f>
        <v/>
      </c>
      <c r="V35">
        <f>IF('Paramètres'!D36="","",'Paramètres'!D36)</f>
        <v/>
      </c>
      <c r="W35">
        <f>IF('Paramètres'!F36="","",'Paramètres'!F36)</f>
        <v/>
      </c>
      <c r="X35">
        <f>IF('Paramètres'!H36="","",'Paramètres'!H36)</f>
        <v/>
      </c>
    </row>
    <row r="36" ht="30" customHeight="1">
      <c r="A36" s="16" t="n"/>
      <c r="B36" s="16" t="n"/>
      <c r="C36" s="17" t="n"/>
      <c r="D36" s="17" t="n"/>
      <c r="E36" s="16" t="n"/>
      <c r="F36" s="16" t="n"/>
      <c r="G36" s="16" t="n"/>
      <c r="H36" s="18" t="n"/>
      <c r="I36" s="19" t="n"/>
      <c r="J36" s="19" t="n"/>
      <c r="K36" s="20" t="n"/>
      <c r="L36" s="9">
        <f>IF(OR(J36="",K36=""),"",ROUND(J36*(1+K36),2))</f>
        <v/>
      </c>
      <c r="M36" s="19" t="n"/>
      <c r="N36" s="17" t="n"/>
      <c r="O36" s="16" t="n"/>
      <c r="P36" s="9">
        <f>IF(OR(I36="",L36=""),"",L36-I36)</f>
        <v/>
      </c>
      <c r="Q36" s="9">
        <f>IF(L36="","",MAX(0,L36-IF(M36="",0,M36)))</f>
        <v/>
      </c>
      <c r="R36" s="21">
        <f>IF(H36="Annulée","",IF(AND(N36&lt;&gt;"",N36&lt;'Paramètres'!$B$3,Q36&gt;0),"Échéance dépassée",IF(AND(P36&lt;&gt;"",P36&gt;0),"Dépassement","")))</f>
        <v/>
      </c>
      <c r="S36" s="16" t="n"/>
      <c r="U36">
        <f>IF('Paramètres'!J37="","",'Paramètres'!J37)</f>
        <v/>
      </c>
      <c r="V36">
        <f>IF('Paramètres'!D37="","",'Paramètres'!D37)</f>
        <v/>
      </c>
      <c r="W36">
        <f>IF('Paramètres'!F37="","",'Paramètres'!F37)</f>
        <v/>
      </c>
      <c r="X36">
        <f>IF('Paramètres'!H37="","",'Paramètres'!H37)</f>
        <v/>
      </c>
    </row>
    <row r="37" ht="30" customHeight="1">
      <c r="A37" s="16" t="n"/>
      <c r="B37" s="16" t="n"/>
      <c r="C37" s="17" t="n"/>
      <c r="D37" s="17" t="n"/>
      <c r="E37" s="16" t="n"/>
      <c r="F37" s="16" t="n"/>
      <c r="G37" s="16" t="n"/>
      <c r="H37" s="18" t="n"/>
      <c r="I37" s="19" t="n"/>
      <c r="J37" s="19" t="n"/>
      <c r="K37" s="20" t="n"/>
      <c r="L37" s="7">
        <f>IF(OR(J37="",K37=""),"",ROUND(J37*(1+K37),2))</f>
        <v/>
      </c>
      <c r="M37" s="19" t="n"/>
      <c r="N37" s="17" t="n"/>
      <c r="O37" s="16" t="n"/>
      <c r="P37" s="7">
        <f>IF(OR(I37="",L37=""),"",L37-I37)</f>
        <v/>
      </c>
      <c r="Q37" s="7">
        <f>IF(L37="","",MAX(0,L37-IF(M37="",0,M37)))</f>
        <v/>
      </c>
      <c r="R37" s="22">
        <f>IF(H37="Annulée","",IF(AND(N37&lt;&gt;"",N37&lt;'Paramètres'!$B$3,Q37&gt;0),"Échéance dépassée",IF(AND(P37&lt;&gt;"",P37&gt;0),"Dépassement","")))</f>
        <v/>
      </c>
      <c r="S37" s="16" t="n"/>
      <c r="U37">
        <f>IF('Paramètres'!J38="","",'Paramètres'!J38)</f>
        <v/>
      </c>
      <c r="V37">
        <f>IF('Paramètres'!D38="","",'Paramètres'!D38)</f>
        <v/>
      </c>
      <c r="W37">
        <f>IF('Paramètres'!F38="","",'Paramètres'!F38)</f>
        <v/>
      </c>
      <c r="X37">
        <f>IF('Paramètres'!H38="","",'Paramètres'!H38)</f>
        <v/>
      </c>
    </row>
    <row r="38" ht="30" customHeight="1">
      <c r="A38" s="16" t="n"/>
      <c r="B38" s="16" t="n"/>
      <c r="C38" s="17" t="n"/>
      <c r="D38" s="17" t="n"/>
      <c r="E38" s="16" t="n"/>
      <c r="F38" s="16" t="n"/>
      <c r="G38" s="16" t="n"/>
      <c r="H38" s="18" t="n"/>
      <c r="I38" s="19" t="n"/>
      <c r="J38" s="19" t="n"/>
      <c r="K38" s="20" t="n"/>
      <c r="L38" s="9">
        <f>IF(OR(J38="",K38=""),"",ROUND(J38*(1+K38),2))</f>
        <v/>
      </c>
      <c r="M38" s="19" t="n"/>
      <c r="N38" s="17" t="n"/>
      <c r="O38" s="16" t="n"/>
      <c r="P38" s="9">
        <f>IF(OR(I38="",L38=""),"",L38-I38)</f>
        <v/>
      </c>
      <c r="Q38" s="9">
        <f>IF(L38="","",MAX(0,L38-IF(M38="",0,M38)))</f>
        <v/>
      </c>
      <c r="R38" s="21">
        <f>IF(H38="Annulée","",IF(AND(N38&lt;&gt;"",N38&lt;'Paramètres'!$B$3,Q38&gt;0),"Échéance dépassée",IF(AND(P38&lt;&gt;"",P38&gt;0),"Dépassement","")))</f>
        <v/>
      </c>
      <c r="S38" s="16" t="n"/>
      <c r="U38">
        <f>IF('Paramètres'!J39="","",'Paramètres'!J39)</f>
        <v/>
      </c>
      <c r="V38">
        <f>IF('Paramètres'!D39="","",'Paramètres'!D39)</f>
        <v/>
      </c>
      <c r="W38">
        <f>IF('Paramètres'!F39="","",'Paramètres'!F39)</f>
        <v/>
      </c>
      <c r="X38">
        <f>IF('Paramètres'!H39="","",'Paramètres'!H39)</f>
        <v/>
      </c>
    </row>
    <row r="39" ht="30" customHeight="1">
      <c r="A39" s="16" t="n"/>
      <c r="B39" s="16" t="n"/>
      <c r="C39" s="17" t="n"/>
      <c r="D39" s="17" t="n"/>
      <c r="E39" s="16" t="n"/>
      <c r="F39" s="16" t="n"/>
      <c r="G39" s="16" t="n"/>
      <c r="H39" s="18" t="n"/>
      <c r="I39" s="19" t="n"/>
      <c r="J39" s="19" t="n"/>
      <c r="K39" s="20" t="n"/>
      <c r="L39" s="7">
        <f>IF(OR(J39="",K39=""),"",ROUND(J39*(1+K39),2))</f>
        <v/>
      </c>
      <c r="M39" s="19" t="n"/>
      <c r="N39" s="17" t="n"/>
      <c r="O39" s="16" t="n"/>
      <c r="P39" s="7">
        <f>IF(OR(I39="",L39=""),"",L39-I39)</f>
        <v/>
      </c>
      <c r="Q39" s="7">
        <f>IF(L39="","",MAX(0,L39-IF(M39="",0,M39)))</f>
        <v/>
      </c>
      <c r="R39" s="22">
        <f>IF(H39="Annulée","",IF(AND(N39&lt;&gt;"",N39&lt;'Paramètres'!$B$3,Q39&gt;0),"Échéance dépassée",IF(AND(P39&lt;&gt;"",P39&gt;0),"Dépassement","")))</f>
        <v/>
      </c>
      <c r="S39" s="16" t="n"/>
      <c r="U39">
        <f>IF('Paramètres'!J40="","",'Paramètres'!J40)</f>
        <v/>
      </c>
      <c r="V39">
        <f>IF('Paramètres'!D40="","",'Paramètres'!D40)</f>
        <v/>
      </c>
      <c r="W39">
        <f>IF('Paramètres'!F40="","",'Paramètres'!F40)</f>
        <v/>
      </c>
      <c r="X39">
        <f>IF('Paramètres'!H40="","",'Paramètres'!H40)</f>
        <v/>
      </c>
    </row>
    <row r="40" ht="30" customHeight="1">
      <c r="A40" s="16" t="n"/>
      <c r="B40" s="16" t="n"/>
      <c r="C40" s="17" t="n"/>
      <c r="D40" s="17" t="n"/>
      <c r="E40" s="16" t="n"/>
      <c r="F40" s="16" t="n"/>
      <c r="G40" s="16" t="n"/>
      <c r="H40" s="18" t="n"/>
      <c r="I40" s="19" t="n"/>
      <c r="J40" s="19" t="n"/>
      <c r="K40" s="20" t="n"/>
      <c r="L40" s="9">
        <f>IF(OR(J40="",K40=""),"",ROUND(J40*(1+K40),2))</f>
        <v/>
      </c>
      <c r="M40" s="19" t="n"/>
      <c r="N40" s="17" t="n"/>
      <c r="O40" s="16" t="n"/>
      <c r="P40" s="9">
        <f>IF(OR(I40="",L40=""),"",L40-I40)</f>
        <v/>
      </c>
      <c r="Q40" s="9">
        <f>IF(L40="","",MAX(0,L40-IF(M40="",0,M40)))</f>
        <v/>
      </c>
      <c r="R40" s="21">
        <f>IF(H40="Annulée","",IF(AND(N40&lt;&gt;"",N40&lt;'Paramètres'!$B$3,Q40&gt;0),"Échéance dépassée",IF(AND(P40&lt;&gt;"",P40&gt;0),"Dépassement","")))</f>
        <v/>
      </c>
      <c r="S40" s="16" t="n"/>
      <c r="U40">
        <f>IF('Paramètres'!J41="","",'Paramètres'!J41)</f>
        <v/>
      </c>
      <c r="V40">
        <f>IF('Paramètres'!D41="","",'Paramètres'!D41)</f>
        <v/>
      </c>
      <c r="W40">
        <f>IF('Paramètres'!F41="","",'Paramètres'!F41)</f>
        <v/>
      </c>
      <c r="X40">
        <f>IF('Paramètres'!H41="","",'Paramètres'!H41)</f>
        <v/>
      </c>
    </row>
    <row r="41" ht="30" customHeight="1">
      <c r="A41" s="16" t="n"/>
      <c r="B41" s="16" t="n"/>
      <c r="C41" s="17" t="n"/>
      <c r="D41" s="17" t="n"/>
      <c r="E41" s="16" t="n"/>
      <c r="F41" s="16" t="n"/>
      <c r="G41" s="16" t="n"/>
      <c r="H41" s="18" t="n"/>
      <c r="I41" s="19" t="n"/>
      <c r="J41" s="19" t="n"/>
      <c r="K41" s="20" t="n"/>
      <c r="L41" s="7">
        <f>IF(OR(J41="",K41=""),"",ROUND(J41*(1+K41),2))</f>
        <v/>
      </c>
      <c r="M41" s="19" t="n"/>
      <c r="N41" s="17" t="n"/>
      <c r="O41" s="16" t="n"/>
      <c r="P41" s="7">
        <f>IF(OR(I41="",L41=""),"",L41-I41)</f>
        <v/>
      </c>
      <c r="Q41" s="7">
        <f>IF(L41="","",MAX(0,L41-IF(M41="",0,M41)))</f>
        <v/>
      </c>
      <c r="R41" s="22">
        <f>IF(H41="Annulée","",IF(AND(N41&lt;&gt;"",N41&lt;'Paramètres'!$B$3,Q41&gt;0),"Échéance dépassée",IF(AND(P41&lt;&gt;"",P41&gt;0),"Dépassement","")))</f>
        <v/>
      </c>
      <c r="S41" s="16" t="n"/>
      <c r="U41">
        <f>IF('Paramètres'!J42="","",'Paramètres'!J42)</f>
        <v/>
      </c>
      <c r="V41">
        <f>IF('Paramètres'!D42="","",'Paramètres'!D42)</f>
        <v/>
      </c>
      <c r="W41">
        <f>IF('Paramètres'!F42="","",'Paramètres'!F42)</f>
        <v/>
      </c>
      <c r="X41">
        <f>IF('Paramètres'!H42="","",'Paramètres'!H42)</f>
        <v/>
      </c>
    </row>
    <row r="42" ht="30" customHeight="1">
      <c r="A42" s="16" t="n"/>
      <c r="B42" s="16" t="n"/>
      <c r="C42" s="17" t="n"/>
      <c r="D42" s="17" t="n"/>
      <c r="E42" s="16" t="n"/>
      <c r="F42" s="16" t="n"/>
      <c r="G42" s="16" t="n"/>
      <c r="H42" s="18" t="n"/>
      <c r="I42" s="19" t="n"/>
      <c r="J42" s="19" t="n"/>
      <c r="K42" s="20" t="n"/>
      <c r="L42" s="9">
        <f>IF(OR(J42="",K42=""),"",ROUND(J42*(1+K42),2))</f>
        <v/>
      </c>
      <c r="M42" s="19" t="n"/>
      <c r="N42" s="17" t="n"/>
      <c r="O42" s="16" t="n"/>
      <c r="P42" s="9">
        <f>IF(OR(I42="",L42=""),"",L42-I42)</f>
        <v/>
      </c>
      <c r="Q42" s="9">
        <f>IF(L42="","",MAX(0,L42-IF(M42="",0,M42)))</f>
        <v/>
      </c>
      <c r="R42" s="21">
        <f>IF(H42="Annulée","",IF(AND(N42&lt;&gt;"",N42&lt;'Paramètres'!$B$3,Q42&gt;0),"Échéance dépassée",IF(AND(P42&lt;&gt;"",P42&gt;0),"Dépassement","")))</f>
        <v/>
      </c>
      <c r="S42" s="16" t="n"/>
      <c r="U42">
        <f>IF('Paramètres'!J43="","",'Paramètres'!J43)</f>
        <v/>
      </c>
      <c r="V42">
        <f>IF('Paramètres'!D43="","",'Paramètres'!D43)</f>
        <v/>
      </c>
      <c r="W42">
        <f>IF('Paramètres'!F43="","",'Paramètres'!F43)</f>
        <v/>
      </c>
      <c r="X42">
        <f>IF('Paramètres'!H43="","",'Paramètres'!H43)</f>
        <v/>
      </c>
    </row>
    <row r="43" ht="30" customHeight="1">
      <c r="A43" s="16" t="n"/>
      <c r="B43" s="16" t="n"/>
      <c r="C43" s="17" t="n"/>
      <c r="D43" s="17" t="n"/>
      <c r="E43" s="16" t="n"/>
      <c r="F43" s="16" t="n"/>
      <c r="G43" s="16" t="n"/>
      <c r="H43" s="18" t="n"/>
      <c r="I43" s="19" t="n"/>
      <c r="J43" s="19" t="n"/>
      <c r="K43" s="20" t="n"/>
      <c r="L43" s="7">
        <f>IF(OR(J43="",K43=""),"",ROUND(J43*(1+K43),2))</f>
        <v/>
      </c>
      <c r="M43" s="19" t="n"/>
      <c r="N43" s="17" t="n"/>
      <c r="O43" s="16" t="n"/>
      <c r="P43" s="7">
        <f>IF(OR(I43="",L43=""),"",L43-I43)</f>
        <v/>
      </c>
      <c r="Q43" s="7">
        <f>IF(L43="","",MAX(0,L43-IF(M43="",0,M43)))</f>
        <v/>
      </c>
      <c r="R43" s="22">
        <f>IF(H43="Annulée","",IF(AND(N43&lt;&gt;"",N43&lt;'Paramètres'!$B$3,Q43&gt;0),"Échéance dépassée",IF(AND(P43&lt;&gt;"",P43&gt;0),"Dépassement","")))</f>
        <v/>
      </c>
      <c r="S43" s="16" t="n"/>
      <c r="U43">
        <f>IF('Paramètres'!J44="","",'Paramètres'!J44)</f>
        <v/>
      </c>
      <c r="V43">
        <f>IF('Paramètres'!D44="","",'Paramètres'!D44)</f>
        <v/>
      </c>
      <c r="W43">
        <f>IF('Paramètres'!F44="","",'Paramètres'!F44)</f>
        <v/>
      </c>
      <c r="X43">
        <f>IF('Paramètres'!H44="","",'Paramètres'!H44)</f>
        <v/>
      </c>
    </row>
    <row r="44" ht="30" customHeight="1">
      <c r="A44" s="16" t="n"/>
      <c r="B44" s="16" t="n"/>
      <c r="C44" s="17" t="n"/>
      <c r="D44" s="17" t="n"/>
      <c r="E44" s="16" t="n"/>
      <c r="F44" s="16" t="n"/>
      <c r="G44" s="16" t="n"/>
      <c r="H44" s="18" t="n"/>
      <c r="I44" s="19" t="n"/>
      <c r="J44" s="19" t="n"/>
      <c r="K44" s="20" t="n"/>
      <c r="L44" s="9">
        <f>IF(OR(J44="",K44=""),"",ROUND(J44*(1+K44),2))</f>
        <v/>
      </c>
      <c r="M44" s="19" t="n"/>
      <c r="N44" s="17" t="n"/>
      <c r="O44" s="16" t="n"/>
      <c r="P44" s="9">
        <f>IF(OR(I44="",L44=""),"",L44-I44)</f>
        <v/>
      </c>
      <c r="Q44" s="9">
        <f>IF(L44="","",MAX(0,L44-IF(M44="",0,M44)))</f>
        <v/>
      </c>
      <c r="R44" s="21">
        <f>IF(H44="Annulée","",IF(AND(N44&lt;&gt;"",N44&lt;'Paramètres'!$B$3,Q44&gt;0),"Échéance dépassée",IF(AND(P44&lt;&gt;"",P44&gt;0),"Dépassement","")))</f>
        <v/>
      </c>
      <c r="S44" s="16" t="n"/>
      <c r="U44">
        <f>IF('Paramètres'!J45="","",'Paramètres'!J45)</f>
        <v/>
      </c>
      <c r="V44">
        <f>IF('Paramètres'!D45="","",'Paramètres'!D45)</f>
        <v/>
      </c>
      <c r="W44">
        <f>IF('Paramètres'!F45="","",'Paramètres'!F45)</f>
        <v/>
      </c>
      <c r="X44">
        <f>IF('Paramètres'!H45="","",'Paramètres'!H45)</f>
        <v/>
      </c>
    </row>
    <row r="45" ht="30" customHeight="1">
      <c r="A45" s="16" t="n"/>
      <c r="B45" s="16" t="n"/>
      <c r="C45" s="17" t="n"/>
      <c r="D45" s="17" t="n"/>
      <c r="E45" s="16" t="n"/>
      <c r="F45" s="16" t="n"/>
      <c r="G45" s="16" t="n"/>
      <c r="H45" s="18" t="n"/>
      <c r="I45" s="19" t="n"/>
      <c r="J45" s="19" t="n"/>
      <c r="K45" s="20" t="n"/>
      <c r="L45" s="7">
        <f>IF(OR(J45="",K45=""),"",ROUND(J45*(1+K45),2))</f>
        <v/>
      </c>
      <c r="M45" s="19" t="n"/>
      <c r="N45" s="17" t="n"/>
      <c r="O45" s="16" t="n"/>
      <c r="P45" s="7">
        <f>IF(OR(I45="",L45=""),"",L45-I45)</f>
        <v/>
      </c>
      <c r="Q45" s="7">
        <f>IF(L45="","",MAX(0,L45-IF(M45="",0,M45)))</f>
        <v/>
      </c>
      <c r="R45" s="22">
        <f>IF(H45="Annulée","",IF(AND(N45&lt;&gt;"",N45&lt;'Paramètres'!$B$3,Q45&gt;0),"Échéance dépassée",IF(AND(P45&lt;&gt;"",P45&gt;0),"Dépassement","")))</f>
        <v/>
      </c>
      <c r="S45" s="16" t="n"/>
      <c r="U45">
        <f>IF('Paramètres'!J46="","",'Paramètres'!J46)</f>
        <v/>
      </c>
      <c r="V45">
        <f>IF('Paramètres'!D46="","",'Paramètres'!D46)</f>
        <v/>
      </c>
      <c r="W45">
        <f>IF('Paramètres'!F46="","",'Paramètres'!F46)</f>
        <v/>
      </c>
      <c r="X45">
        <f>IF('Paramètres'!H46="","",'Paramètres'!H46)</f>
        <v/>
      </c>
    </row>
    <row r="46" ht="30" customHeight="1">
      <c r="A46" s="16" t="n"/>
      <c r="B46" s="16" t="n"/>
      <c r="C46" s="17" t="n"/>
      <c r="D46" s="17" t="n"/>
      <c r="E46" s="16" t="n"/>
      <c r="F46" s="16" t="n"/>
      <c r="G46" s="16" t="n"/>
      <c r="H46" s="18" t="n"/>
      <c r="I46" s="19" t="n"/>
      <c r="J46" s="19" t="n"/>
      <c r="K46" s="20" t="n"/>
      <c r="L46" s="9">
        <f>IF(OR(J46="",K46=""),"",ROUND(J46*(1+K46),2))</f>
        <v/>
      </c>
      <c r="M46" s="19" t="n"/>
      <c r="N46" s="17" t="n"/>
      <c r="O46" s="16" t="n"/>
      <c r="P46" s="9">
        <f>IF(OR(I46="",L46=""),"",L46-I46)</f>
        <v/>
      </c>
      <c r="Q46" s="9">
        <f>IF(L46="","",MAX(0,L46-IF(M46="",0,M46)))</f>
        <v/>
      </c>
      <c r="R46" s="21">
        <f>IF(H46="Annulée","",IF(AND(N46&lt;&gt;"",N46&lt;'Paramètres'!$B$3,Q46&gt;0),"Échéance dépassée",IF(AND(P46&lt;&gt;"",P46&gt;0),"Dépassement","")))</f>
        <v/>
      </c>
      <c r="S46" s="16" t="n"/>
      <c r="U46">
        <f>IF('Paramètres'!J47="","",'Paramètres'!J47)</f>
        <v/>
      </c>
      <c r="V46">
        <f>IF('Paramètres'!D47="","",'Paramètres'!D47)</f>
        <v/>
      </c>
      <c r="W46">
        <f>IF('Paramètres'!F47="","",'Paramètres'!F47)</f>
        <v/>
      </c>
      <c r="X46">
        <f>IF('Paramètres'!H47="","",'Paramètres'!H47)</f>
        <v/>
      </c>
    </row>
    <row r="47" ht="30" customHeight="1">
      <c r="A47" s="16" t="n"/>
      <c r="B47" s="16" t="n"/>
      <c r="C47" s="17" t="n"/>
      <c r="D47" s="17" t="n"/>
      <c r="E47" s="16" t="n"/>
      <c r="F47" s="16" t="n"/>
      <c r="G47" s="16" t="n"/>
      <c r="H47" s="18" t="n"/>
      <c r="I47" s="19" t="n"/>
      <c r="J47" s="19" t="n"/>
      <c r="K47" s="20" t="n"/>
      <c r="L47" s="7">
        <f>IF(OR(J47="",K47=""),"",ROUND(J47*(1+K47),2))</f>
        <v/>
      </c>
      <c r="M47" s="19" t="n"/>
      <c r="N47" s="17" t="n"/>
      <c r="O47" s="16" t="n"/>
      <c r="P47" s="7">
        <f>IF(OR(I47="",L47=""),"",L47-I47)</f>
        <v/>
      </c>
      <c r="Q47" s="7">
        <f>IF(L47="","",MAX(0,L47-IF(M47="",0,M47)))</f>
        <v/>
      </c>
      <c r="R47" s="22">
        <f>IF(H47="Annulée","",IF(AND(N47&lt;&gt;"",N47&lt;'Paramètres'!$B$3,Q47&gt;0),"Échéance dépassée",IF(AND(P47&lt;&gt;"",P47&gt;0),"Dépassement","")))</f>
        <v/>
      </c>
      <c r="S47" s="16" t="n"/>
      <c r="U47">
        <f>IF('Paramètres'!J48="","",'Paramètres'!J48)</f>
        <v/>
      </c>
      <c r="V47">
        <f>IF('Paramètres'!D48="","",'Paramètres'!D48)</f>
        <v/>
      </c>
      <c r="W47">
        <f>IF('Paramètres'!F48="","",'Paramètres'!F48)</f>
        <v/>
      </c>
      <c r="X47">
        <f>IF('Paramètres'!H48="","",'Paramètres'!H48)</f>
        <v/>
      </c>
    </row>
    <row r="48" ht="30" customHeight="1">
      <c r="A48" s="16" t="n"/>
      <c r="B48" s="16" t="n"/>
      <c r="C48" s="17" t="n"/>
      <c r="D48" s="17" t="n"/>
      <c r="E48" s="16" t="n"/>
      <c r="F48" s="16" t="n"/>
      <c r="G48" s="16" t="n"/>
      <c r="H48" s="18" t="n"/>
      <c r="I48" s="19" t="n"/>
      <c r="J48" s="19" t="n"/>
      <c r="K48" s="20" t="n"/>
      <c r="L48" s="9">
        <f>IF(OR(J48="",K48=""),"",ROUND(J48*(1+K48),2))</f>
        <v/>
      </c>
      <c r="M48" s="19" t="n"/>
      <c r="N48" s="17" t="n"/>
      <c r="O48" s="16" t="n"/>
      <c r="P48" s="9">
        <f>IF(OR(I48="",L48=""),"",L48-I48)</f>
        <v/>
      </c>
      <c r="Q48" s="9">
        <f>IF(L48="","",MAX(0,L48-IF(M48="",0,M48)))</f>
        <v/>
      </c>
      <c r="R48" s="21">
        <f>IF(H48="Annulée","",IF(AND(N48&lt;&gt;"",N48&lt;'Paramètres'!$B$3,Q48&gt;0),"Échéance dépassée",IF(AND(P48&lt;&gt;"",P48&gt;0),"Dépassement","")))</f>
        <v/>
      </c>
      <c r="S48" s="16" t="n"/>
      <c r="U48">
        <f>IF('Paramètres'!J49="","",'Paramètres'!J49)</f>
        <v/>
      </c>
      <c r="V48">
        <f>IF('Paramètres'!D49="","",'Paramètres'!D49)</f>
        <v/>
      </c>
      <c r="W48">
        <f>IF('Paramètres'!F49="","",'Paramètres'!F49)</f>
        <v/>
      </c>
      <c r="X48">
        <f>IF('Paramètres'!H49="","",'Paramètres'!H49)</f>
        <v/>
      </c>
    </row>
    <row r="49" ht="30" customHeight="1">
      <c r="A49" s="16" t="n"/>
      <c r="B49" s="16" t="n"/>
      <c r="C49" s="17" t="n"/>
      <c r="D49" s="17" t="n"/>
      <c r="E49" s="16" t="n"/>
      <c r="F49" s="16" t="n"/>
      <c r="G49" s="16" t="n"/>
      <c r="H49" s="18" t="n"/>
      <c r="I49" s="19" t="n"/>
      <c r="J49" s="19" t="n"/>
      <c r="K49" s="20" t="n"/>
      <c r="L49" s="7">
        <f>IF(OR(J49="",K49=""),"",ROUND(J49*(1+K49),2))</f>
        <v/>
      </c>
      <c r="M49" s="19" t="n"/>
      <c r="N49" s="17" t="n"/>
      <c r="O49" s="16" t="n"/>
      <c r="P49" s="7">
        <f>IF(OR(I49="",L49=""),"",L49-I49)</f>
        <v/>
      </c>
      <c r="Q49" s="7">
        <f>IF(L49="","",MAX(0,L49-IF(M49="",0,M49)))</f>
        <v/>
      </c>
      <c r="R49" s="22">
        <f>IF(H49="Annulée","",IF(AND(N49&lt;&gt;"",N49&lt;'Paramètres'!$B$3,Q49&gt;0),"Échéance dépassée",IF(AND(P49&lt;&gt;"",P49&gt;0),"Dépassement","")))</f>
        <v/>
      </c>
      <c r="S49" s="16" t="n"/>
      <c r="U49">
        <f>IF('Paramètres'!J50="","",'Paramètres'!J50)</f>
        <v/>
      </c>
      <c r="V49">
        <f>IF('Paramètres'!D50="","",'Paramètres'!D50)</f>
        <v/>
      </c>
      <c r="W49">
        <f>IF('Paramètres'!F50="","",'Paramètres'!F50)</f>
        <v/>
      </c>
      <c r="X49">
        <f>IF('Paramètres'!H50="","",'Paramètres'!H50)</f>
        <v/>
      </c>
    </row>
    <row r="50" ht="30" customHeight="1">
      <c r="A50" s="16" t="n"/>
      <c r="B50" s="16" t="n"/>
      <c r="C50" s="17" t="n"/>
      <c r="D50" s="17" t="n"/>
      <c r="E50" s="16" t="n"/>
      <c r="F50" s="16" t="n"/>
      <c r="G50" s="16" t="n"/>
      <c r="H50" s="18" t="n"/>
      <c r="I50" s="19" t="n"/>
      <c r="J50" s="19" t="n"/>
      <c r="K50" s="20" t="n"/>
      <c r="L50" s="9">
        <f>IF(OR(J50="",K50=""),"",ROUND(J50*(1+K50),2))</f>
        <v/>
      </c>
      <c r="M50" s="19" t="n"/>
      <c r="N50" s="17" t="n"/>
      <c r="O50" s="16" t="n"/>
      <c r="P50" s="9">
        <f>IF(OR(I50="",L50=""),"",L50-I50)</f>
        <v/>
      </c>
      <c r="Q50" s="9">
        <f>IF(L50="","",MAX(0,L50-IF(M50="",0,M50)))</f>
        <v/>
      </c>
      <c r="R50" s="21">
        <f>IF(H50="Annulée","",IF(AND(N50&lt;&gt;"",N50&lt;'Paramètres'!$B$3,Q50&gt;0),"Échéance dépassée",IF(AND(P50&lt;&gt;"",P50&gt;0),"Dépassement","")))</f>
        <v/>
      </c>
      <c r="S50" s="16" t="n"/>
      <c r="U50">
        <f>IF('Paramètres'!J51="","",'Paramètres'!J51)</f>
        <v/>
      </c>
      <c r="V50">
        <f>IF('Paramètres'!D51="","",'Paramètres'!D51)</f>
        <v/>
      </c>
      <c r="W50">
        <f>IF('Paramètres'!F51="","",'Paramètres'!F51)</f>
        <v/>
      </c>
      <c r="X50">
        <f>IF('Paramètres'!H51="","",'Paramètres'!H51)</f>
        <v/>
      </c>
    </row>
    <row r="51" ht="30" customHeight="1">
      <c r="A51" s="16" t="n"/>
      <c r="B51" s="16" t="n"/>
      <c r="C51" s="17" t="n"/>
      <c r="D51" s="17" t="n"/>
      <c r="E51" s="16" t="n"/>
      <c r="F51" s="16" t="n"/>
      <c r="G51" s="16" t="n"/>
      <c r="H51" s="18" t="n"/>
      <c r="I51" s="19" t="n"/>
      <c r="J51" s="19" t="n"/>
      <c r="K51" s="20" t="n"/>
      <c r="L51" s="7">
        <f>IF(OR(J51="",K51=""),"",ROUND(J51*(1+K51),2))</f>
        <v/>
      </c>
      <c r="M51" s="19" t="n"/>
      <c r="N51" s="17" t="n"/>
      <c r="O51" s="16" t="n"/>
      <c r="P51" s="7">
        <f>IF(OR(I51="",L51=""),"",L51-I51)</f>
        <v/>
      </c>
      <c r="Q51" s="7">
        <f>IF(L51="","",MAX(0,L51-IF(M51="",0,M51)))</f>
        <v/>
      </c>
      <c r="R51" s="22">
        <f>IF(H51="Annulée","",IF(AND(N51&lt;&gt;"",N51&lt;'Paramètres'!$B$3,Q51&gt;0),"Échéance dépassée",IF(AND(P51&lt;&gt;"",P51&gt;0),"Dépassement","")))</f>
        <v/>
      </c>
      <c r="S51" s="16" t="n"/>
      <c r="U51">
        <f>IF('Paramètres'!J52="","",'Paramètres'!J52)</f>
        <v/>
      </c>
      <c r="V51">
        <f>IF('Paramètres'!D52="","",'Paramètres'!D52)</f>
        <v/>
      </c>
      <c r="W51">
        <f>IF('Paramètres'!F52="","",'Paramètres'!F52)</f>
        <v/>
      </c>
      <c r="X51">
        <f>IF('Paramètres'!H52="","",'Paramètres'!H52)</f>
        <v/>
      </c>
    </row>
    <row r="52" ht="30" customHeight="1">
      <c r="A52" s="16" t="n"/>
      <c r="B52" s="16" t="n"/>
      <c r="C52" s="17" t="n"/>
      <c r="D52" s="17" t="n"/>
      <c r="E52" s="16" t="n"/>
      <c r="F52" s="16" t="n"/>
      <c r="G52" s="16" t="n"/>
      <c r="H52" s="18" t="n"/>
      <c r="I52" s="19" t="n"/>
      <c r="J52" s="19" t="n"/>
      <c r="K52" s="20" t="n"/>
      <c r="L52" s="9">
        <f>IF(OR(J52="",K52=""),"",ROUND(J52*(1+K52),2))</f>
        <v/>
      </c>
      <c r="M52" s="19" t="n"/>
      <c r="N52" s="17" t="n"/>
      <c r="O52" s="16" t="n"/>
      <c r="P52" s="9">
        <f>IF(OR(I52="",L52=""),"",L52-I52)</f>
        <v/>
      </c>
      <c r="Q52" s="9">
        <f>IF(L52="","",MAX(0,L52-IF(M52="",0,M52)))</f>
        <v/>
      </c>
      <c r="R52" s="21">
        <f>IF(H52="Annulée","",IF(AND(N52&lt;&gt;"",N52&lt;'Paramètres'!$B$3,Q52&gt;0),"Échéance dépassée",IF(AND(P52&lt;&gt;"",P52&gt;0),"Dépassement","")))</f>
        <v/>
      </c>
      <c r="S52" s="16" t="n"/>
      <c r="U52">
        <f>IF('Paramètres'!J53="","",'Paramètres'!J53)</f>
        <v/>
      </c>
      <c r="V52">
        <f>IF('Paramètres'!D53="","",'Paramètres'!D53)</f>
        <v/>
      </c>
      <c r="W52">
        <f>IF('Paramètres'!F53="","",'Paramètres'!F53)</f>
        <v/>
      </c>
      <c r="X52">
        <f>IF('Paramètres'!H53="","",'Paramètres'!H53)</f>
        <v/>
      </c>
    </row>
    <row r="53" ht="30" customHeight="1">
      <c r="A53" s="16" t="n"/>
      <c r="B53" s="16" t="n"/>
      <c r="C53" s="17" t="n"/>
      <c r="D53" s="17" t="n"/>
      <c r="E53" s="16" t="n"/>
      <c r="F53" s="16" t="n"/>
      <c r="G53" s="16" t="n"/>
      <c r="H53" s="18" t="n"/>
      <c r="I53" s="19" t="n"/>
      <c r="J53" s="19" t="n"/>
      <c r="K53" s="20" t="n"/>
      <c r="L53" s="7">
        <f>IF(OR(J53="",K53=""),"",ROUND(J53*(1+K53),2))</f>
        <v/>
      </c>
      <c r="M53" s="19" t="n"/>
      <c r="N53" s="17" t="n"/>
      <c r="O53" s="16" t="n"/>
      <c r="P53" s="7">
        <f>IF(OR(I53="",L53=""),"",L53-I53)</f>
        <v/>
      </c>
      <c r="Q53" s="7">
        <f>IF(L53="","",MAX(0,L53-IF(M53="",0,M53)))</f>
        <v/>
      </c>
      <c r="R53" s="22">
        <f>IF(H53="Annulée","",IF(AND(N53&lt;&gt;"",N53&lt;'Paramètres'!$B$3,Q53&gt;0),"Échéance dépassée",IF(AND(P53&lt;&gt;"",P53&gt;0),"Dépassement","")))</f>
        <v/>
      </c>
      <c r="S53" s="16" t="n"/>
      <c r="U53">
        <f>IF('Paramètres'!J54="","",'Paramètres'!J54)</f>
        <v/>
      </c>
      <c r="V53">
        <f>IF('Paramètres'!D54="","",'Paramètres'!D54)</f>
        <v/>
      </c>
      <c r="W53">
        <f>IF('Paramètres'!F54="","",'Paramètres'!F54)</f>
        <v/>
      </c>
      <c r="X53">
        <f>IF('Paramètres'!H54="","",'Paramètres'!H54)</f>
        <v/>
      </c>
    </row>
    <row r="54" ht="30" customHeight="1">
      <c r="A54" s="16" t="n"/>
      <c r="B54" s="16" t="n"/>
      <c r="C54" s="17" t="n"/>
      <c r="D54" s="17" t="n"/>
      <c r="E54" s="16" t="n"/>
      <c r="F54" s="16" t="n"/>
      <c r="G54" s="16" t="n"/>
      <c r="H54" s="18" t="n"/>
      <c r="I54" s="19" t="n"/>
      <c r="J54" s="19" t="n"/>
      <c r="K54" s="20" t="n"/>
      <c r="L54" s="9">
        <f>IF(OR(J54="",K54=""),"",ROUND(J54*(1+K54),2))</f>
        <v/>
      </c>
      <c r="M54" s="19" t="n"/>
      <c r="N54" s="17" t="n"/>
      <c r="O54" s="16" t="n"/>
      <c r="P54" s="9">
        <f>IF(OR(I54="",L54=""),"",L54-I54)</f>
        <v/>
      </c>
      <c r="Q54" s="9">
        <f>IF(L54="","",MAX(0,L54-IF(M54="",0,M54)))</f>
        <v/>
      </c>
      <c r="R54" s="21">
        <f>IF(H54="Annulée","",IF(AND(N54&lt;&gt;"",N54&lt;'Paramètres'!$B$3,Q54&gt;0),"Échéance dépassée",IF(AND(P54&lt;&gt;"",P54&gt;0),"Dépassement","")))</f>
        <v/>
      </c>
      <c r="S54" s="16" t="n"/>
      <c r="U54">
        <f>IF('Paramètres'!J55="","",'Paramètres'!J55)</f>
        <v/>
      </c>
      <c r="V54">
        <f>IF('Paramètres'!D55="","",'Paramètres'!D55)</f>
        <v/>
      </c>
      <c r="W54">
        <f>IF('Paramètres'!F55="","",'Paramètres'!F55)</f>
        <v/>
      </c>
      <c r="X54">
        <f>IF('Paramètres'!H55="","",'Paramètres'!H55)</f>
        <v/>
      </c>
    </row>
    <row r="55" ht="30" customHeight="1">
      <c r="A55" s="16" t="n"/>
      <c r="B55" s="16" t="n"/>
      <c r="C55" s="17" t="n"/>
      <c r="D55" s="17" t="n"/>
      <c r="E55" s="16" t="n"/>
      <c r="F55" s="16" t="n"/>
      <c r="G55" s="16" t="n"/>
      <c r="H55" s="18" t="n"/>
      <c r="I55" s="19" t="n"/>
      <c r="J55" s="19" t="n"/>
      <c r="K55" s="20" t="n"/>
      <c r="L55" s="7">
        <f>IF(OR(J55="",K55=""),"",ROUND(J55*(1+K55),2))</f>
        <v/>
      </c>
      <c r="M55" s="19" t="n"/>
      <c r="N55" s="17" t="n"/>
      <c r="O55" s="16" t="n"/>
      <c r="P55" s="7">
        <f>IF(OR(I55="",L55=""),"",L55-I55)</f>
        <v/>
      </c>
      <c r="Q55" s="7">
        <f>IF(L55="","",MAX(0,L55-IF(M55="",0,M55)))</f>
        <v/>
      </c>
      <c r="R55" s="22">
        <f>IF(H55="Annulée","",IF(AND(N55&lt;&gt;"",N55&lt;'Paramètres'!$B$3,Q55&gt;0),"Échéance dépassée",IF(AND(P55&lt;&gt;"",P55&gt;0),"Dépassement","")))</f>
        <v/>
      </c>
      <c r="S55" s="16" t="n"/>
      <c r="U55">
        <f>IF('Paramètres'!J56="","",'Paramètres'!J56)</f>
        <v/>
      </c>
      <c r="V55">
        <f>IF('Paramètres'!D56="","",'Paramètres'!D56)</f>
        <v/>
      </c>
      <c r="W55">
        <f>IF('Paramètres'!F56="","",'Paramètres'!F56)</f>
        <v/>
      </c>
      <c r="X55">
        <f>IF('Paramètres'!H56="","",'Paramètres'!H56)</f>
        <v/>
      </c>
    </row>
    <row r="56" ht="30" customHeight="1">
      <c r="A56" s="16" t="n"/>
      <c r="B56" s="16" t="n"/>
      <c r="C56" s="17" t="n"/>
      <c r="D56" s="17" t="n"/>
      <c r="E56" s="16" t="n"/>
      <c r="F56" s="16" t="n"/>
      <c r="G56" s="16" t="n"/>
      <c r="H56" s="18" t="n"/>
      <c r="I56" s="19" t="n"/>
      <c r="J56" s="19" t="n"/>
      <c r="K56" s="20" t="n"/>
      <c r="L56" s="9">
        <f>IF(OR(J56="",K56=""),"",ROUND(J56*(1+K56),2))</f>
        <v/>
      </c>
      <c r="M56" s="19" t="n"/>
      <c r="N56" s="17" t="n"/>
      <c r="O56" s="16" t="n"/>
      <c r="P56" s="9">
        <f>IF(OR(I56="",L56=""),"",L56-I56)</f>
        <v/>
      </c>
      <c r="Q56" s="9">
        <f>IF(L56="","",MAX(0,L56-IF(M56="",0,M56)))</f>
        <v/>
      </c>
      <c r="R56" s="21">
        <f>IF(H56="Annulée","",IF(AND(N56&lt;&gt;"",N56&lt;'Paramètres'!$B$3,Q56&gt;0),"Échéance dépassée",IF(AND(P56&lt;&gt;"",P56&gt;0),"Dépassement","")))</f>
        <v/>
      </c>
      <c r="S56" s="16" t="n"/>
      <c r="U56">
        <f>IF('Paramètres'!J57="","",'Paramètres'!J57)</f>
        <v/>
      </c>
      <c r="V56">
        <f>IF('Paramètres'!D57="","",'Paramètres'!D57)</f>
        <v/>
      </c>
      <c r="W56">
        <f>IF('Paramètres'!F57="","",'Paramètres'!F57)</f>
        <v/>
      </c>
      <c r="X56">
        <f>IF('Paramètres'!H57="","",'Paramètres'!H57)</f>
        <v/>
      </c>
    </row>
    <row r="57" ht="30" customHeight="1">
      <c r="A57" s="16" t="n"/>
      <c r="B57" s="16" t="n"/>
      <c r="C57" s="17" t="n"/>
      <c r="D57" s="17" t="n"/>
      <c r="E57" s="16" t="n"/>
      <c r="F57" s="16" t="n"/>
      <c r="G57" s="16" t="n"/>
      <c r="H57" s="18" t="n"/>
      <c r="I57" s="19" t="n"/>
      <c r="J57" s="19" t="n"/>
      <c r="K57" s="20" t="n"/>
      <c r="L57" s="7">
        <f>IF(OR(J57="",K57=""),"",ROUND(J57*(1+K57),2))</f>
        <v/>
      </c>
      <c r="M57" s="19" t="n"/>
      <c r="N57" s="17" t="n"/>
      <c r="O57" s="16" t="n"/>
      <c r="P57" s="7">
        <f>IF(OR(I57="",L57=""),"",L57-I57)</f>
        <v/>
      </c>
      <c r="Q57" s="7">
        <f>IF(L57="","",MAX(0,L57-IF(M57="",0,M57)))</f>
        <v/>
      </c>
      <c r="R57" s="22">
        <f>IF(H57="Annulée","",IF(AND(N57&lt;&gt;"",N57&lt;'Paramètres'!$B$3,Q57&gt;0),"Échéance dépassée",IF(AND(P57&lt;&gt;"",P57&gt;0),"Dépassement","")))</f>
        <v/>
      </c>
      <c r="S57" s="16" t="n"/>
      <c r="U57">
        <f>IF('Paramètres'!J58="","",'Paramètres'!J58)</f>
        <v/>
      </c>
      <c r="V57">
        <f>IF('Paramètres'!D58="","",'Paramètres'!D58)</f>
        <v/>
      </c>
      <c r="W57">
        <f>IF('Paramètres'!F58="","",'Paramètres'!F58)</f>
        <v/>
      </c>
      <c r="X57">
        <f>IF('Paramètres'!H58="","",'Paramètres'!H58)</f>
        <v/>
      </c>
    </row>
    <row r="58" ht="30" customHeight="1">
      <c r="A58" s="16" t="n"/>
      <c r="B58" s="16" t="n"/>
      <c r="C58" s="17" t="n"/>
      <c r="D58" s="17" t="n"/>
      <c r="E58" s="16" t="n"/>
      <c r="F58" s="16" t="n"/>
      <c r="G58" s="16" t="n"/>
      <c r="H58" s="18" t="n"/>
      <c r="I58" s="19" t="n"/>
      <c r="J58" s="19" t="n"/>
      <c r="K58" s="20" t="n"/>
      <c r="L58" s="9">
        <f>IF(OR(J58="",K58=""),"",ROUND(J58*(1+K58),2))</f>
        <v/>
      </c>
      <c r="M58" s="19" t="n"/>
      <c r="N58" s="17" t="n"/>
      <c r="O58" s="16" t="n"/>
      <c r="P58" s="9">
        <f>IF(OR(I58="",L58=""),"",L58-I58)</f>
        <v/>
      </c>
      <c r="Q58" s="9">
        <f>IF(L58="","",MAX(0,L58-IF(M58="",0,M58)))</f>
        <v/>
      </c>
      <c r="R58" s="21">
        <f>IF(H58="Annulée","",IF(AND(N58&lt;&gt;"",N58&lt;'Paramètres'!$B$3,Q58&gt;0),"Échéance dépassée",IF(AND(P58&lt;&gt;"",P58&gt;0),"Dépassement","")))</f>
        <v/>
      </c>
      <c r="S58" s="16" t="n"/>
      <c r="U58">
        <f>IF('Paramètres'!J59="","",'Paramètres'!J59)</f>
        <v/>
      </c>
      <c r="V58">
        <f>IF('Paramètres'!D59="","",'Paramètres'!D59)</f>
        <v/>
      </c>
      <c r="W58">
        <f>IF('Paramètres'!F59="","",'Paramètres'!F59)</f>
        <v/>
      </c>
      <c r="X58">
        <f>IF('Paramètres'!H59="","",'Paramètres'!H59)</f>
        <v/>
      </c>
    </row>
    <row r="59" ht="30" customHeight="1">
      <c r="A59" s="16" t="n"/>
      <c r="B59" s="16" t="n"/>
      <c r="C59" s="17" t="n"/>
      <c r="D59" s="17" t="n"/>
      <c r="E59" s="16" t="n"/>
      <c r="F59" s="16" t="n"/>
      <c r="G59" s="16" t="n"/>
      <c r="H59" s="18" t="n"/>
      <c r="I59" s="19" t="n"/>
      <c r="J59" s="19" t="n"/>
      <c r="K59" s="20" t="n"/>
      <c r="L59" s="7">
        <f>IF(OR(J59="",K59=""),"",ROUND(J59*(1+K59),2))</f>
        <v/>
      </c>
      <c r="M59" s="19" t="n"/>
      <c r="N59" s="17" t="n"/>
      <c r="O59" s="16" t="n"/>
      <c r="P59" s="7">
        <f>IF(OR(I59="",L59=""),"",L59-I59)</f>
        <v/>
      </c>
      <c r="Q59" s="7">
        <f>IF(L59="","",MAX(0,L59-IF(M59="",0,M59)))</f>
        <v/>
      </c>
      <c r="R59" s="22">
        <f>IF(H59="Annulée","",IF(AND(N59&lt;&gt;"",N59&lt;'Paramètres'!$B$3,Q59&gt;0),"Échéance dépassée",IF(AND(P59&lt;&gt;"",P59&gt;0),"Dépassement","")))</f>
        <v/>
      </c>
      <c r="S59" s="16" t="n"/>
      <c r="U59">
        <f>IF('Paramètres'!J60="","",'Paramètres'!J60)</f>
        <v/>
      </c>
      <c r="V59">
        <f>IF('Paramètres'!D60="","",'Paramètres'!D60)</f>
        <v/>
      </c>
      <c r="W59">
        <f>IF('Paramètres'!F60="","",'Paramètres'!F60)</f>
        <v/>
      </c>
      <c r="X59">
        <f>IF('Paramètres'!H60="","",'Paramètres'!H60)</f>
        <v/>
      </c>
    </row>
    <row r="60" ht="30" customHeight="1">
      <c r="A60" s="16" t="n"/>
      <c r="B60" s="16" t="n"/>
      <c r="C60" s="17" t="n"/>
      <c r="D60" s="17" t="n"/>
      <c r="E60" s="16" t="n"/>
      <c r="F60" s="16" t="n"/>
      <c r="G60" s="16" t="n"/>
      <c r="H60" s="18" t="n"/>
      <c r="I60" s="19" t="n"/>
      <c r="J60" s="19" t="n"/>
      <c r="K60" s="20" t="n"/>
      <c r="L60" s="9">
        <f>IF(OR(J60="",K60=""),"",ROUND(J60*(1+K60),2))</f>
        <v/>
      </c>
      <c r="M60" s="19" t="n"/>
      <c r="N60" s="17" t="n"/>
      <c r="O60" s="16" t="n"/>
      <c r="P60" s="9">
        <f>IF(OR(I60="",L60=""),"",L60-I60)</f>
        <v/>
      </c>
      <c r="Q60" s="9">
        <f>IF(L60="","",MAX(0,L60-IF(M60="",0,M60)))</f>
        <v/>
      </c>
      <c r="R60" s="21">
        <f>IF(H60="Annulée","",IF(AND(N60&lt;&gt;"",N60&lt;'Paramètres'!$B$3,Q60&gt;0),"Échéance dépassée",IF(AND(P60&lt;&gt;"",P60&gt;0),"Dépassement","")))</f>
        <v/>
      </c>
      <c r="S60" s="16" t="n"/>
      <c r="U60">
        <f>IF('Paramètres'!J61="","",'Paramètres'!J61)</f>
        <v/>
      </c>
      <c r="V60">
        <f>IF('Paramètres'!D61="","",'Paramètres'!D61)</f>
        <v/>
      </c>
      <c r="W60">
        <f>IF('Paramètres'!F61="","",'Paramètres'!F61)</f>
        <v/>
      </c>
      <c r="X60">
        <f>IF('Paramètres'!H61="","",'Paramètres'!H61)</f>
        <v/>
      </c>
    </row>
    <row r="61" ht="30" customHeight="1">
      <c r="A61" s="16" t="n"/>
      <c r="B61" s="16" t="n"/>
      <c r="C61" s="17" t="n"/>
      <c r="D61" s="17" t="n"/>
      <c r="E61" s="16" t="n"/>
      <c r="F61" s="16" t="n"/>
      <c r="G61" s="16" t="n"/>
      <c r="H61" s="18" t="n"/>
      <c r="I61" s="19" t="n"/>
      <c r="J61" s="19" t="n"/>
      <c r="K61" s="20" t="n"/>
      <c r="L61" s="7">
        <f>IF(OR(J61="",K61=""),"",ROUND(J61*(1+K61),2))</f>
        <v/>
      </c>
      <c r="M61" s="19" t="n"/>
      <c r="N61" s="17" t="n"/>
      <c r="O61" s="16" t="n"/>
      <c r="P61" s="7">
        <f>IF(OR(I61="",L61=""),"",L61-I61)</f>
        <v/>
      </c>
      <c r="Q61" s="7">
        <f>IF(L61="","",MAX(0,L61-IF(M61="",0,M61)))</f>
        <v/>
      </c>
      <c r="R61" s="22">
        <f>IF(H61="Annulée","",IF(AND(N61&lt;&gt;"",N61&lt;'Paramètres'!$B$3,Q61&gt;0),"Échéance dépassée",IF(AND(P61&lt;&gt;"",P61&gt;0),"Dépassement","")))</f>
        <v/>
      </c>
      <c r="S61" s="16" t="n"/>
      <c r="U61">
        <f>IF('Paramètres'!J62="","",'Paramètres'!J62)</f>
        <v/>
      </c>
      <c r="V61">
        <f>IF('Paramètres'!D62="","",'Paramètres'!D62)</f>
        <v/>
      </c>
      <c r="W61">
        <f>IF('Paramètres'!F62="","",'Paramètres'!F62)</f>
        <v/>
      </c>
      <c r="X61">
        <f>IF('Paramètres'!H62="","",'Paramètres'!H62)</f>
        <v/>
      </c>
    </row>
    <row r="62" ht="30" customHeight="1">
      <c r="A62" s="16" t="n"/>
      <c r="B62" s="16" t="n"/>
      <c r="C62" s="17" t="n"/>
      <c r="D62" s="17" t="n"/>
      <c r="E62" s="16" t="n"/>
      <c r="F62" s="16" t="n"/>
      <c r="G62" s="16" t="n"/>
      <c r="H62" s="18" t="n"/>
      <c r="I62" s="19" t="n"/>
      <c r="J62" s="19" t="n"/>
      <c r="K62" s="20" t="n"/>
      <c r="L62" s="9">
        <f>IF(OR(J62="",K62=""),"",ROUND(J62*(1+K62),2))</f>
        <v/>
      </c>
      <c r="M62" s="19" t="n"/>
      <c r="N62" s="17" t="n"/>
      <c r="O62" s="16" t="n"/>
      <c r="P62" s="9">
        <f>IF(OR(I62="",L62=""),"",L62-I62)</f>
        <v/>
      </c>
      <c r="Q62" s="9">
        <f>IF(L62="","",MAX(0,L62-IF(M62="",0,M62)))</f>
        <v/>
      </c>
      <c r="R62" s="21">
        <f>IF(H62="Annulée","",IF(AND(N62&lt;&gt;"",N62&lt;'Paramètres'!$B$3,Q62&gt;0),"Échéance dépassée",IF(AND(P62&lt;&gt;"",P62&gt;0),"Dépassement","")))</f>
        <v/>
      </c>
      <c r="S62" s="16" t="n"/>
      <c r="U62">
        <f>IF('Paramètres'!J63="","",'Paramètres'!J63)</f>
        <v/>
      </c>
      <c r="V62">
        <f>IF('Paramètres'!D63="","",'Paramètres'!D63)</f>
        <v/>
      </c>
      <c r="W62">
        <f>IF('Paramètres'!F63="","",'Paramètres'!F63)</f>
        <v/>
      </c>
      <c r="X62">
        <f>IF('Paramètres'!H63="","",'Paramètres'!H63)</f>
        <v/>
      </c>
    </row>
    <row r="63" ht="30" customHeight="1">
      <c r="A63" s="16" t="n"/>
      <c r="B63" s="16" t="n"/>
      <c r="C63" s="17" t="n"/>
      <c r="D63" s="17" t="n"/>
      <c r="E63" s="16" t="n"/>
      <c r="F63" s="16" t="n"/>
      <c r="G63" s="16" t="n"/>
      <c r="H63" s="18" t="n"/>
      <c r="I63" s="19" t="n"/>
      <c r="J63" s="19" t="n"/>
      <c r="K63" s="20" t="n"/>
      <c r="L63" s="7">
        <f>IF(OR(J63="",K63=""),"",ROUND(J63*(1+K63),2))</f>
        <v/>
      </c>
      <c r="M63" s="19" t="n"/>
      <c r="N63" s="17" t="n"/>
      <c r="O63" s="16" t="n"/>
      <c r="P63" s="7">
        <f>IF(OR(I63="",L63=""),"",L63-I63)</f>
        <v/>
      </c>
      <c r="Q63" s="7">
        <f>IF(L63="","",MAX(0,L63-IF(M63="",0,M63)))</f>
        <v/>
      </c>
      <c r="R63" s="22">
        <f>IF(H63="Annulée","",IF(AND(N63&lt;&gt;"",N63&lt;'Paramètres'!$B$3,Q63&gt;0),"Échéance dépassée",IF(AND(P63&lt;&gt;"",P63&gt;0),"Dépassement","")))</f>
        <v/>
      </c>
      <c r="S63" s="16" t="n"/>
      <c r="U63">
        <f>IF('Paramètres'!J64="","",'Paramètres'!J64)</f>
        <v/>
      </c>
      <c r="V63">
        <f>IF('Paramètres'!D64="","",'Paramètres'!D64)</f>
        <v/>
      </c>
      <c r="W63">
        <f>IF('Paramètres'!F64="","",'Paramètres'!F64)</f>
        <v/>
      </c>
      <c r="X63">
        <f>IF('Paramètres'!H64="","",'Paramètres'!H64)</f>
        <v/>
      </c>
    </row>
    <row r="64" ht="30" customHeight="1">
      <c r="A64" s="16" t="n"/>
      <c r="B64" s="16" t="n"/>
      <c r="C64" s="17" t="n"/>
      <c r="D64" s="17" t="n"/>
      <c r="E64" s="16" t="n"/>
      <c r="F64" s="16" t="n"/>
      <c r="G64" s="16" t="n"/>
      <c r="H64" s="18" t="n"/>
      <c r="I64" s="19" t="n"/>
      <c r="J64" s="19" t="n"/>
      <c r="K64" s="20" t="n"/>
      <c r="L64" s="9">
        <f>IF(OR(J64="",K64=""),"",ROUND(J64*(1+K64),2))</f>
        <v/>
      </c>
      <c r="M64" s="19" t="n"/>
      <c r="N64" s="17" t="n"/>
      <c r="O64" s="16" t="n"/>
      <c r="P64" s="9">
        <f>IF(OR(I64="",L64=""),"",L64-I64)</f>
        <v/>
      </c>
      <c r="Q64" s="9">
        <f>IF(L64="","",MAX(0,L64-IF(M64="",0,M64)))</f>
        <v/>
      </c>
      <c r="R64" s="21">
        <f>IF(H64="Annulée","",IF(AND(N64&lt;&gt;"",N64&lt;'Paramètres'!$B$3,Q64&gt;0),"Échéance dépassée",IF(AND(P64&lt;&gt;"",P64&gt;0),"Dépassement","")))</f>
        <v/>
      </c>
      <c r="S64" s="16" t="n"/>
      <c r="U64">
        <f>IF('Paramètres'!J65="","",'Paramètres'!J65)</f>
        <v/>
      </c>
      <c r="V64">
        <f>IF('Paramètres'!D65="","",'Paramètres'!D65)</f>
        <v/>
      </c>
      <c r="W64">
        <f>IF('Paramètres'!F65="","",'Paramètres'!F65)</f>
        <v/>
      </c>
      <c r="X64">
        <f>IF('Paramètres'!H65="","",'Paramètres'!H65)</f>
        <v/>
      </c>
    </row>
    <row r="65" ht="30" customHeight="1">
      <c r="A65" s="16" t="n"/>
      <c r="B65" s="16" t="n"/>
      <c r="C65" s="17" t="n"/>
      <c r="D65" s="17" t="n"/>
      <c r="E65" s="16" t="n"/>
      <c r="F65" s="16" t="n"/>
      <c r="G65" s="16" t="n"/>
      <c r="H65" s="18" t="n"/>
      <c r="I65" s="19" t="n"/>
      <c r="J65" s="19" t="n"/>
      <c r="K65" s="20" t="n"/>
      <c r="L65" s="7">
        <f>IF(OR(J65="",K65=""),"",ROUND(J65*(1+K65),2))</f>
        <v/>
      </c>
      <c r="M65" s="19" t="n"/>
      <c r="N65" s="17" t="n"/>
      <c r="O65" s="16" t="n"/>
      <c r="P65" s="7">
        <f>IF(OR(I65="",L65=""),"",L65-I65)</f>
        <v/>
      </c>
      <c r="Q65" s="7">
        <f>IF(L65="","",MAX(0,L65-IF(M65="",0,M65)))</f>
        <v/>
      </c>
      <c r="R65" s="22">
        <f>IF(H65="Annulée","",IF(AND(N65&lt;&gt;"",N65&lt;'Paramètres'!$B$3,Q65&gt;0),"Échéance dépassée",IF(AND(P65&lt;&gt;"",P65&gt;0),"Dépassement","")))</f>
        <v/>
      </c>
      <c r="S65" s="16" t="n"/>
      <c r="U65">
        <f>IF('Paramètres'!J66="","",'Paramètres'!J66)</f>
        <v/>
      </c>
      <c r="V65">
        <f>IF('Paramètres'!D66="","",'Paramètres'!D66)</f>
        <v/>
      </c>
      <c r="W65">
        <f>IF('Paramètres'!F66="","",'Paramètres'!F66)</f>
        <v/>
      </c>
      <c r="X65">
        <f>IF('Paramètres'!H66="","",'Paramètres'!H66)</f>
        <v/>
      </c>
    </row>
    <row r="66" ht="30" customHeight="1">
      <c r="A66" s="16" t="n"/>
      <c r="B66" s="16" t="n"/>
      <c r="C66" s="17" t="n"/>
      <c r="D66" s="17" t="n"/>
      <c r="E66" s="16" t="n"/>
      <c r="F66" s="16" t="n"/>
      <c r="G66" s="16" t="n"/>
      <c r="H66" s="18" t="n"/>
      <c r="I66" s="19" t="n"/>
      <c r="J66" s="19" t="n"/>
      <c r="K66" s="20" t="n"/>
      <c r="L66" s="9">
        <f>IF(OR(J66="",K66=""),"",ROUND(J66*(1+K66),2))</f>
        <v/>
      </c>
      <c r="M66" s="19" t="n"/>
      <c r="N66" s="17" t="n"/>
      <c r="O66" s="16" t="n"/>
      <c r="P66" s="9">
        <f>IF(OR(I66="",L66=""),"",L66-I66)</f>
        <v/>
      </c>
      <c r="Q66" s="9">
        <f>IF(L66="","",MAX(0,L66-IF(M66="",0,M66)))</f>
        <v/>
      </c>
      <c r="R66" s="21">
        <f>IF(H66="Annulée","",IF(AND(N66&lt;&gt;"",N66&lt;'Paramètres'!$B$3,Q66&gt;0),"Échéance dépassée",IF(AND(P66&lt;&gt;"",P66&gt;0),"Dépassement","")))</f>
        <v/>
      </c>
      <c r="S66" s="16" t="n"/>
      <c r="U66">
        <f>IF('Paramètres'!J67="","",'Paramètres'!J67)</f>
        <v/>
      </c>
      <c r="V66">
        <f>IF('Paramètres'!D67="","",'Paramètres'!D67)</f>
        <v/>
      </c>
      <c r="W66">
        <f>IF('Paramètres'!F67="","",'Paramètres'!F67)</f>
        <v/>
      </c>
      <c r="X66">
        <f>IF('Paramètres'!H67="","",'Paramètres'!H67)</f>
        <v/>
      </c>
    </row>
    <row r="67" ht="30" customHeight="1">
      <c r="A67" s="16" t="n"/>
      <c r="B67" s="16" t="n"/>
      <c r="C67" s="17" t="n"/>
      <c r="D67" s="17" t="n"/>
      <c r="E67" s="16" t="n"/>
      <c r="F67" s="16" t="n"/>
      <c r="G67" s="16" t="n"/>
      <c r="H67" s="18" t="n"/>
      <c r="I67" s="19" t="n"/>
      <c r="J67" s="19" t="n"/>
      <c r="K67" s="20" t="n"/>
      <c r="L67" s="7">
        <f>IF(OR(J67="",K67=""),"",ROUND(J67*(1+K67),2))</f>
        <v/>
      </c>
      <c r="M67" s="19" t="n"/>
      <c r="N67" s="17" t="n"/>
      <c r="O67" s="16" t="n"/>
      <c r="P67" s="7">
        <f>IF(OR(I67="",L67=""),"",L67-I67)</f>
        <v/>
      </c>
      <c r="Q67" s="7">
        <f>IF(L67="","",MAX(0,L67-IF(M67="",0,M67)))</f>
        <v/>
      </c>
      <c r="R67" s="22">
        <f>IF(H67="Annulée","",IF(AND(N67&lt;&gt;"",N67&lt;'Paramètres'!$B$3,Q67&gt;0),"Échéance dépassée",IF(AND(P67&lt;&gt;"",P67&gt;0),"Dépassement","")))</f>
        <v/>
      </c>
      <c r="S67" s="16" t="n"/>
      <c r="U67">
        <f>IF('Paramètres'!J68="","",'Paramètres'!J68)</f>
        <v/>
      </c>
      <c r="V67">
        <f>IF('Paramètres'!D68="","",'Paramètres'!D68)</f>
        <v/>
      </c>
      <c r="W67">
        <f>IF('Paramètres'!F68="","",'Paramètres'!F68)</f>
        <v/>
      </c>
      <c r="X67">
        <f>IF('Paramètres'!H68="","",'Paramètres'!H68)</f>
        <v/>
      </c>
    </row>
    <row r="68" ht="30" customHeight="1">
      <c r="A68" s="16" t="n"/>
      <c r="B68" s="16" t="n"/>
      <c r="C68" s="17" t="n"/>
      <c r="D68" s="17" t="n"/>
      <c r="E68" s="16" t="n"/>
      <c r="F68" s="16" t="n"/>
      <c r="G68" s="16" t="n"/>
      <c r="H68" s="18" t="n"/>
      <c r="I68" s="19" t="n"/>
      <c r="J68" s="19" t="n"/>
      <c r="K68" s="20" t="n"/>
      <c r="L68" s="9">
        <f>IF(OR(J68="",K68=""),"",ROUND(J68*(1+K68),2))</f>
        <v/>
      </c>
      <c r="M68" s="19" t="n"/>
      <c r="N68" s="17" t="n"/>
      <c r="O68" s="16" t="n"/>
      <c r="P68" s="9">
        <f>IF(OR(I68="",L68=""),"",L68-I68)</f>
        <v/>
      </c>
      <c r="Q68" s="9">
        <f>IF(L68="","",MAX(0,L68-IF(M68="",0,M68)))</f>
        <v/>
      </c>
      <c r="R68" s="21">
        <f>IF(H68="Annulée","",IF(AND(N68&lt;&gt;"",N68&lt;'Paramètres'!$B$3,Q68&gt;0),"Échéance dépassée",IF(AND(P68&lt;&gt;"",P68&gt;0),"Dépassement","")))</f>
        <v/>
      </c>
      <c r="S68" s="16" t="n"/>
      <c r="U68">
        <f>IF('Paramètres'!J69="","",'Paramètres'!J69)</f>
        <v/>
      </c>
      <c r="V68">
        <f>IF('Paramètres'!D69="","",'Paramètres'!D69)</f>
        <v/>
      </c>
      <c r="W68">
        <f>IF('Paramètres'!F69="","",'Paramètres'!F69)</f>
        <v/>
      </c>
      <c r="X68">
        <f>IF('Paramètres'!H69="","",'Paramètres'!H69)</f>
        <v/>
      </c>
    </row>
    <row r="69" ht="30" customHeight="1">
      <c r="A69" s="16" t="n"/>
      <c r="B69" s="16" t="n"/>
      <c r="C69" s="17" t="n"/>
      <c r="D69" s="17" t="n"/>
      <c r="E69" s="16" t="n"/>
      <c r="F69" s="16" t="n"/>
      <c r="G69" s="16" t="n"/>
      <c r="H69" s="18" t="n"/>
      <c r="I69" s="19" t="n"/>
      <c r="J69" s="19" t="n"/>
      <c r="K69" s="20" t="n"/>
      <c r="L69" s="7">
        <f>IF(OR(J69="",K69=""),"",ROUND(J69*(1+K69),2))</f>
        <v/>
      </c>
      <c r="M69" s="19" t="n"/>
      <c r="N69" s="17" t="n"/>
      <c r="O69" s="16" t="n"/>
      <c r="P69" s="7">
        <f>IF(OR(I69="",L69=""),"",L69-I69)</f>
        <v/>
      </c>
      <c r="Q69" s="7">
        <f>IF(L69="","",MAX(0,L69-IF(M69="",0,M69)))</f>
        <v/>
      </c>
      <c r="R69" s="22">
        <f>IF(H69="Annulée","",IF(AND(N69&lt;&gt;"",N69&lt;'Paramètres'!$B$3,Q69&gt;0),"Échéance dépassée",IF(AND(P69&lt;&gt;"",P69&gt;0),"Dépassement","")))</f>
        <v/>
      </c>
      <c r="S69" s="16" t="n"/>
      <c r="U69">
        <f>IF('Paramètres'!J70="","",'Paramètres'!J70)</f>
        <v/>
      </c>
      <c r="V69">
        <f>IF('Paramètres'!D70="","",'Paramètres'!D70)</f>
        <v/>
      </c>
      <c r="W69">
        <f>IF('Paramètres'!F70="","",'Paramètres'!F70)</f>
        <v/>
      </c>
      <c r="X69">
        <f>IF('Paramètres'!H70="","",'Paramètres'!H70)</f>
        <v/>
      </c>
    </row>
    <row r="70" ht="30" customHeight="1">
      <c r="A70" s="16" t="n"/>
      <c r="B70" s="16" t="n"/>
      <c r="C70" s="17" t="n"/>
      <c r="D70" s="17" t="n"/>
      <c r="E70" s="16" t="n"/>
      <c r="F70" s="16" t="n"/>
      <c r="G70" s="16" t="n"/>
      <c r="H70" s="18" t="n"/>
      <c r="I70" s="19" t="n"/>
      <c r="J70" s="19" t="n"/>
      <c r="K70" s="20" t="n"/>
      <c r="L70" s="9">
        <f>IF(OR(J70="",K70=""),"",ROUND(J70*(1+K70),2))</f>
        <v/>
      </c>
      <c r="M70" s="19" t="n"/>
      <c r="N70" s="17" t="n"/>
      <c r="O70" s="16" t="n"/>
      <c r="P70" s="9">
        <f>IF(OR(I70="",L70=""),"",L70-I70)</f>
        <v/>
      </c>
      <c r="Q70" s="9">
        <f>IF(L70="","",MAX(0,L70-IF(M70="",0,M70)))</f>
        <v/>
      </c>
      <c r="R70" s="21">
        <f>IF(H70="Annulée","",IF(AND(N70&lt;&gt;"",N70&lt;'Paramètres'!$B$3,Q70&gt;0),"Échéance dépassée",IF(AND(P70&lt;&gt;"",P70&gt;0),"Dépassement","")))</f>
        <v/>
      </c>
      <c r="S70" s="16" t="n"/>
      <c r="U70">
        <f>IF('Paramètres'!J71="","",'Paramètres'!J71)</f>
        <v/>
      </c>
      <c r="V70">
        <f>IF('Paramètres'!D71="","",'Paramètres'!D71)</f>
        <v/>
      </c>
      <c r="W70">
        <f>IF('Paramètres'!F71="","",'Paramètres'!F71)</f>
        <v/>
      </c>
      <c r="X70">
        <f>IF('Paramètres'!H71="","",'Paramètres'!H71)</f>
        <v/>
      </c>
    </row>
    <row r="71" ht="30" customHeight="1">
      <c r="A71" s="16" t="n"/>
      <c r="B71" s="16" t="n"/>
      <c r="C71" s="17" t="n"/>
      <c r="D71" s="17" t="n"/>
      <c r="E71" s="16" t="n"/>
      <c r="F71" s="16" t="n"/>
      <c r="G71" s="16" t="n"/>
      <c r="H71" s="18" t="n"/>
      <c r="I71" s="19" t="n"/>
      <c r="J71" s="19" t="n"/>
      <c r="K71" s="20" t="n"/>
      <c r="L71" s="7">
        <f>IF(OR(J71="",K71=""),"",ROUND(J71*(1+K71),2))</f>
        <v/>
      </c>
      <c r="M71" s="19" t="n"/>
      <c r="N71" s="17" t="n"/>
      <c r="O71" s="16" t="n"/>
      <c r="P71" s="7">
        <f>IF(OR(I71="",L71=""),"",L71-I71)</f>
        <v/>
      </c>
      <c r="Q71" s="7">
        <f>IF(L71="","",MAX(0,L71-IF(M71="",0,M71)))</f>
        <v/>
      </c>
      <c r="R71" s="22">
        <f>IF(H71="Annulée","",IF(AND(N71&lt;&gt;"",N71&lt;'Paramètres'!$B$3,Q71&gt;0),"Échéance dépassée",IF(AND(P71&lt;&gt;"",P71&gt;0),"Dépassement","")))</f>
        <v/>
      </c>
      <c r="S71" s="16" t="n"/>
      <c r="U71">
        <f>IF('Paramètres'!J72="","",'Paramètres'!J72)</f>
        <v/>
      </c>
      <c r="V71">
        <f>IF('Paramètres'!D72="","",'Paramètres'!D72)</f>
        <v/>
      </c>
      <c r="W71">
        <f>IF('Paramètres'!F72="","",'Paramètres'!F72)</f>
        <v/>
      </c>
      <c r="X71">
        <f>IF('Paramètres'!H72="","",'Paramètres'!H72)</f>
        <v/>
      </c>
    </row>
    <row r="72" ht="30" customHeight="1">
      <c r="A72" s="16" t="n"/>
      <c r="B72" s="16" t="n"/>
      <c r="C72" s="17" t="n"/>
      <c r="D72" s="17" t="n"/>
      <c r="E72" s="16" t="n"/>
      <c r="F72" s="16" t="n"/>
      <c r="G72" s="16" t="n"/>
      <c r="H72" s="18" t="n"/>
      <c r="I72" s="19" t="n"/>
      <c r="J72" s="19" t="n"/>
      <c r="K72" s="20" t="n"/>
      <c r="L72" s="9">
        <f>IF(OR(J72="",K72=""),"",ROUND(J72*(1+K72),2))</f>
        <v/>
      </c>
      <c r="M72" s="19" t="n"/>
      <c r="N72" s="17" t="n"/>
      <c r="O72" s="16" t="n"/>
      <c r="P72" s="9">
        <f>IF(OR(I72="",L72=""),"",L72-I72)</f>
        <v/>
      </c>
      <c r="Q72" s="9">
        <f>IF(L72="","",MAX(0,L72-IF(M72="",0,M72)))</f>
        <v/>
      </c>
      <c r="R72" s="21">
        <f>IF(H72="Annulée","",IF(AND(N72&lt;&gt;"",N72&lt;'Paramètres'!$B$3,Q72&gt;0),"Échéance dépassée",IF(AND(P72&lt;&gt;"",P72&gt;0),"Dépassement","")))</f>
        <v/>
      </c>
      <c r="S72" s="16" t="n"/>
      <c r="U72">
        <f>IF('Paramètres'!J73="","",'Paramètres'!J73)</f>
        <v/>
      </c>
      <c r="V72">
        <f>IF('Paramètres'!D73="","",'Paramètres'!D73)</f>
        <v/>
      </c>
      <c r="W72">
        <f>IF('Paramètres'!F73="","",'Paramètres'!F73)</f>
        <v/>
      </c>
      <c r="X72">
        <f>IF('Paramètres'!H73="","",'Paramètres'!H73)</f>
        <v/>
      </c>
    </row>
    <row r="73" ht="30" customHeight="1">
      <c r="A73" s="16" t="n"/>
      <c r="B73" s="16" t="n"/>
      <c r="C73" s="17" t="n"/>
      <c r="D73" s="17" t="n"/>
      <c r="E73" s="16" t="n"/>
      <c r="F73" s="16" t="n"/>
      <c r="G73" s="16" t="n"/>
      <c r="H73" s="18" t="n"/>
      <c r="I73" s="19" t="n"/>
      <c r="J73" s="19" t="n"/>
      <c r="K73" s="20" t="n"/>
      <c r="L73" s="7">
        <f>IF(OR(J73="",K73=""),"",ROUND(J73*(1+K73),2))</f>
        <v/>
      </c>
      <c r="M73" s="19" t="n"/>
      <c r="N73" s="17" t="n"/>
      <c r="O73" s="16" t="n"/>
      <c r="P73" s="7">
        <f>IF(OR(I73="",L73=""),"",L73-I73)</f>
        <v/>
      </c>
      <c r="Q73" s="7">
        <f>IF(L73="","",MAX(0,L73-IF(M73="",0,M73)))</f>
        <v/>
      </c>
      <c r="R73" s="22">
        <f>IF(H73="Annulée","",IF(AND(N73&lt;&gt;"",N73&lt;'Paramètres'!$B$3,Q73&gt;0),"Échéance dépassée",IF(AND(P73&lt;&gt;"",P73&gt;0),"Dépassement","")))</f>
        <v/>
      </c>
      <c r="S73" s="16" t="n"/>
      <c r="U73">
        <f>IF('Paramètres'!J74="","",'Paramètres'!J74)</f>
        <v/>
      </c>
      <c r="V73">
        <f>IF('Paramètres'!D74="","",'Paramètres'!D74)</f>
        <v/>
      </c>
      <c r="W73">
        <f>IF('Paramètres'!F74="","",'Paramètres'!F74)</f>
        <v/>
      </c>
      <c r="X73">
        <f>IF('Paramètres'!H74="","",'Paramètres'!H74)</f>
        <v/>
      </c>
    </row>
    <row r="74" ht="30" customHeight="1">
      <c r="A74" s="16" t="n"/>
      <c r="B74" s="16" t="n"/>
      <c r="C74" s="17" t="n"/>
      <c r="D74" s="17" t="n"/>
      <c r="E74" s="16" t="n"/>
      <c r="F74" s="16" t="n"/>
      <c r="G74" s="16" t="n"/>
      <c r="H74" s="18" t="n"/>
      <c r="I74" s="19" t="n"/>
      <c r="J74" s="19" t="n"/>
      <c r="K74" s="20" t="n"/>
      <c r="L74" s="9">
        <f>IF(OR(J74="",K74=""),"",ROUND(J74*(1+K74),2))</f>
        <v/>
      </c>
      <c r="M74" s="19" t="n"/>
      <c r="N74" s="17" t="n"/>
      <c r="O74" s="16" t="n"/>
      <c r="P74" s="9">
        <f>IF(OR(I74="",L74=""),"",L74-I74)</f>
        <v/>
      </c>
      <c r="Q74" s="9">
        <f>IF(L74="","",MAX(0,L74-IF(M74="",0,M74)))</f>
        <v/>
      </c>
      <c r="R74" s="21">
        <f>IF(H74="Annulée","",IF(AND(N74&lt;&gt;"",N74&lt;'Paramètres'!$B$3,Q74&gt;0),"Échéance dépassée",IF(AND(P74&lt;&gt;"",P74&gt;0),"Dépassement","")))</f>
        <v/>
      </c>
      <c r="S74" s="16" t="n"/>
      <c r="U74">
        <f>IF('Paramètres'!J75="","",'Paramètres'!J75)</f>
        <v/>
      </c>
      <c r="V74">
        <f>IF('Paramètres'!D75="","",'Paramètres'!D75)</f>
        <v/>
      </c>
      <c r="W74">
        <f>IF('Paramètres'!F75="","",'Paramètres'!F75)</f>
        <v/>
      </c>
      <c r="X74">
        <f>IF('Paramètres'!H75="","",'Paramètres'!H75)</f>
        <v/>
      </c>
    </row>
    <row r="75" ht="30" customHeight="1">
      <c r="A75" s="16" t="n"/>
      <c r="B75" s="16" t="n"/>
      <c r="C75" s="17" t="n"/>
      <c r="D75" s="17" t="n"/>
      <c r="E75" s="16" t="n"/>
      <c r="F75" s="16" t="n"/>
      <c r="G75" s="16" t="n"/>
      <c r="H75" s="18" t="n"/>
      <c r="I75" s="19" t="n"/>
      <c r="J75" s="19" t="n"/>
      <c r="K75" s="20" t="n"/>
      <c r="L75" s="7">
        <f>IF(OR(J75="",K75=""),"",ROUND(J75*(1+K75),2))</f>
        <v/>
      </c>
      <c r="M75" s="19" t="n"/>
      <c r="N75" s="17" t="n"/>
      <c r="O75" s="16" t="n"/>
      <c r="P75" s="7">
        <f>IF(OR(I75="",L75=""),"",L75-I75)</f>
        <v/>
      </c>
      <c r="Q75" s="7">
        <f>IF(L75="","",MAX(0,L75-IF(M75="",0,M75)))</f>
        <v/>
      </c>
      <c r="R75" s="22">
        <f>IF(H75="Annulée","",IF(AND(N75&lt;&gt;"",N75&lt;'Paramètres'!$B$3,Q75&gt;0),"Échéance dépassée",IF(AND(P75&lt;&gt;"",P75&gt;0),"Dépassement","")))</f>
        <v/>
      </c>
      <c r="S75" s="16" t="n"/>
      <c r="U75">
        <f>IF('Paramètres'!J76="","",'Paramètres'!J76)</f>
        <v/>
      </c>
      <c r="V75">
        <f>IF('Paramètres'!D76="","",'Paramètres'!D76)</f>
        <v/>
      </c>
      <c r="W75">
        <f>IF('Paramètres'!F76="","",'Paramètres'!F76)</f>
        <v/>
      </c>
      <c r="X75">
        <f>IF('Paramètres'!H76="","",'Paramètres'!H76)</f>
        <v/>
      </c>
    </row>
    <row r="76" ht="30" customHeight="1">
      <c r="A76" s="16" t="n"/>
      <c r="B76" s="16" t="n"/>
      <c r="C76" s="17" t="n"/>
      <c r="D76" s="17" t="n"/>
      <c r="E76" s="16" t="n"/>
      <c r="F76" s="16" t="n"/>
      <c r="G76" s="16" t="n"/>
      <c r="H76" s="18" t="n"/>
      <c r="I76" s="19" t="n"/>
      <c r="J76" s="19" t="n"/>
      <c r="K76" s="20" t="n"/>
      <c r="L76" s="9">
        <f>IF(OR(J76="",K76=""),"",ROUND(J76*(1+K76),2))</f>
        <v/>
      </c>
      <c r="M76" s="19" t="n"/>
      <c r="N76" s="17" t="n"/>
      <c r="O76" s="16" t="n"/>
      <c r="P76" s="9">
        <f>IF(OR(I76="",L76=""),"",L76-I76)</f>
        <v/>
      </c>
      <c r="Q76" s="9">
        <f>IF(L76="","",MAX(0,L76-IF(M76="",0,M76)))</f>
        <v/>
      </c>
      <c r="R76" s="21">
        <f>IF(H76="Annulée","",IF(AND(N76&lt;&gt;"",N76&lt;'Paramètres'!$B$3,Q76&gt;0),"Échéance dépassée",IF(AND(P76&lt;&gt;"",P76&gt;0),"Dépassement","")))</f>
        <v/>
      </c>
      <c r="S76" s="16" t="n"/>
      <c r="U76">
        <f>IF('Paramètres'!J77="","",'Paramètres'!J77)</f>
        <v/>
      </c>
      <c r="V76">
        <f>IF('Paramètres'!D77="","",'Paramètres'!D77)</f>
        <v/>
      </c>
      <c r="W76">
        <f>IF('Paramètres'!F77="","",'Paramètres'!F77)</f>
        <v/>
      </c>
      <c r="X76">
        <f>IF('Paramètres'!H77="","",'Paramètres'!H77)</f>
        <v/>
      </c>
    </row>
    <row r="77" ht="30" customHeight="1">
      <c r="A77" s="16" t="n"/>
      <c r="B77" s="16" t="n"/>
      <c r="C77" s="17" t="n"/>
      <c r="D77" s="17" t="n"/>
      <c r="E77" s="16" t="n"/>
      <c r="F77" s="16" t="n"/>
      <c r="G77" s="16" t="n"/>
      <c r="H77" s="18" t="n"/>
      <c r="I77" s="19" t="n"/>
      <c r="J77" s="19" t="n"/>
      <c r="K77" s="20" t="n"/>
      <c r="L77" s="7">
        <f>IF(OR(J77="",K77=""),"",ROUND(J77*(1+K77),2))</f>
        <v/>
      </c>
      <c r="M77" s="19" t="n"/>
      <c r="N77" s="17" t="n"/>
      <c r="O77" s="16" t="n"/>
      <c r="P77" s="7">
        <f>IF(OR(I77="",L77=""),"",L77-I77)</f>
        <v/>
      </c>
      <c r="Q77" s="7">
        <f>IF(L77="","",MAX(0,L77-IF(M77="",0,M77)))</f>
        <v/>
      </c>
      <c r="R77" s="22">
        <f>IF(H77="Annulée","",IF(AND(N77&lt;&gt;"",N77&lt;'Paramètres'!$B$3,Q77&gt;0),"Échéance dépassée",IF(AND(P77&lt;&gt;"",P77&gt;0),"Dépassement","")))</f>
        <v/>
      </c>
      <c r="S77" s="16" t="n"/>
      <c r="U77">
        <f>IF('Paramètres'!J78="","",'Paramètres'!J78)</f>
        <v/>
      </c>
      <c r="V77">
        <f>IF('Paramètres'!D78="","",'Paramètres'!D78)</f>
        <v/>
      </c>
      <c r="W77">
        <f>IF('Paramètres'!F78="","",'Paramètres'!F78)</f>
        <v/>
      </c>
      <c r="X77">
        <f>IF('Paramètres'!H78="","",'Paramètres'!H78)</f>
        <v/>
      </c>
    </row>
    <row r="78" ht="30" customHeight="1">
      <c r="A78" s="16" t="n"/>
      <c r="B78" s="16" t="n"/>
      <c r="C78" s="17" t="n"/>
      <c r="D78" s="17" t="n"/>
      <c r="E78" s="16" t="n"/>
      <c r="F78" s="16" t="n"/>
      <c r="G78" s="16" t="n"/>
      <c r="H78" s="18" t="n"/>
      <c r="I78" s="19" t="n"/>
      <c r="J78" s="19" t="n"/>
      <c r="K78" s="20" t="n"/>
      <c r="L78" s="9">
        <f>IF(OR(J78="",K78=""),"",ROUND(J78*(1+K78),2))</f>
        <v/>
      </c>
      <c r="M78" s="19" t="n"/>
      <c r="N78" s="17" t="n"/>
      <c r="O78" s="16" t="n"/>
      <c r="P78" s="9">
        <f>IF(OR(I78="",L78=""),"",L78-I78)</f>
        <v/>
      </c>
      <c r="Q78" s="9">
        <f>IF(L78="","",MAX(0,L78-IF(M78="",0,M78)))</f>
        <v/>
      </c>
      <c r="R78" s="21">
        <f>IF(H78="Annulée","",IF(AND(N78&lt;&gt;"",N78&lt;'Paramètres'!$B$3,Q78&gt;0),"Échéance dépassée",IF(AND(P78&lt;&gt;"",P78&gt;0),"Dépassement","")))</f>
        <v/>
      </c>
      <c r="S78" s="16" t="n"/>
      <c r="U78">
        <f>IF('Paramètres'!J79="","",'Paramètres'!J79)</f>
        <v/>
      </c>
      <c r="V78">
        <f>IF('Paramètres'!D79="","",'Paramètres'!D79)</f>
        <v/>
      </c>
      <c r="W78">
        <f>IF('Paramètres'!F79="","",'Paramètres'!F79)</f>
        <v/>
      </c>
      <c r="X78">
        <f>IF('Paramètres'!H79="","",'Paramètres'!H79)</f>
        <v/>
      </c>
    </row>
    <row r="79" ht="30" customHeight="1">
      <c r="A79" s="16" t="n"/>
      <c r="B79" s="16" t="n"/>
      <c r="C79" s="17" t="n"/>
      <c r="D79" s="17" t="n"/>
      <c r="E79" s="16" t="n"/>
      <c r="F79" s="16" t="n"/>
      <c r="G79" s="16" t="n"/>
      <c r="H79" s="18" t="n"/>
      <c r="I79" s="19" t="n"/>
      <c r="J79" s="19" t="n"/>
      <c r="K79" s="20" t="n"/>
      <c r="L79" s="7">
        <f>IF(OR(J79="",K79=""),"",ROUND(J79*(1+K79),2))</f>
        <v/>
      </c>
      <c r="M79" s="19" t="n"/>
      <c r="N79" s="17" t="n"/>
      <c r="O79" s="16" t="n"/>
      <c r="P79" s="7">
        <f>IF(OR(I79="",L79=""),"",L79-I79)</f>
        <v/>
      </c>
      <c r="Q79" s="7">
        <f>IF(L79="","",MAX(0,L79-IF(M79="",0,M79)))</f>
        <v/>
      </c>
      <c r="R79" s="22">
        <f>IF(H79="Annulée","",IF(AND(N79&lt;&gt;"",N79&lt;'Paramètres'!$B$3,Q79&gt;0),"Échéance dépassée",IF(AND(P79&lt;&gt;"",P79&gt;0),"Dépassement","")))</f>
        <v/>
      </c>
      <c r="S79" s="16" t="n"/>
      <c r="U79">
        <f>IF('Paramètres'!J80="","",'Paramètres'!J80)</f>
        <v/>
      </c>
      <c r="V79">
        <f>IF('Paramètres'!D80="","",'Paramètres'!D80)</f>
        <v/>
      </c>
      <c r="W79">
        <f>IF('Paramètres'!F80="","",'Paramètres'!F80)</f>
        <v/>
      </c>
      <c r="X79">
        <f>IF('Paramètres'!H80="","",'Paramètres'!H80)</f>
        <v/>
      </c>
    </row>
    <row r="80" ht="30" customHeight="1">
      <c r="A80" s="16" t="n"/>
      <c r="B80" s="16" t="n"/>
      <c r="C80" s="17" t="n"/>
      <c r="D80" s="17" t="n"/>
      <c r="E80" s="16" t="n"/>
      <c r="F80" s="16" t="n"/>
      <c r="G80" s="16" t="n"/>
      <c r="H80" s="18" t="n"/>
      <c r="I80" s="19" t="n"/>
      <c r="J80" s="19" t="n"/>
      <c r="K80" s="20" t="n"/>
      <c r="L80" s="9">
        <f>IF(OR(J80="",K80=""),"",ROUND(J80*(1+K80),2))</f>
        <v/>
      </c>
      <c r="M80" s="19" t="n"/>
      <c r="N80" s="17" t="n"/>
      <c r="O80" s="16" t="n"/>
      <c r="P80" s="9">
        <f>IF(OR(I80="",L80=""),"",L80-I80)</f>
        <v/>
      </c>
      <c r="Q80" s="9">
        <f>IF(L80="","",MAX(0,L80-IF(M80="",0,M80)))</f>
        <v/>
      </c>
      <c r="R80" s="21">
        <f>IF(H80="Annulée","",IF(AND(N80&lt;&gt;"",N80&lt;'Paramètres'!$B$3,Q80&gt;0),"Échéance dépassée",IF(AND(P80&lt;&gt;"",P80&gt;0),"Dépassement","")))</f>
        <v/>
      </c>
      <c r="S80" s="16" t="n"/>
      <c r="U80">
        <f>IF('Paramètres'!J81="","",'Paramètres'!J81)</f>
        <v/>
      </c>
      <c r="V80">
        <f>IF('Paramètres'!D81="","",'Paramètres'!D81)</f>
        <v/>
      </c>
      <c r="W80">
        <f>IF('Paramètres'!F81="","",'Paramètres'!F81)</f>
        <v/>
      </c>
      <c r="X80">
        <f>IF('Paramètres'!H81="","",'Paramètres'!H81)</f>
        <v/>
      </c>
    </row>
    <row r="81" ht="30" customHeight="1">
      <c r="A81" s="16" t="n"/>
      <c r="B81" s="16" t="n"/>
      <c r="C81" s="17" t="n"/>
      <c r="D81" s="17" t="n"/>
      <c r="E81" s="16" t="n"/>
      <c r="F81" s="16" t="n"/>
      <c r="G81" s="16" t="n"/>
      <c r="H81" s="18" t="n"/>
      <c r="I81" s="19" t="n"/>
      <c r="J81" s="19" t="n"/>
      <c r="K81" s="20" t="n"/>
      <c r="L81" s="7">
        <f>IF(OR(J81="",K81=""),"",ROUND(J81*(1+K81),2))</f>
        <v/>
      </c>
      <c r="M81" s="19" t="n"/>
      <c r="N81" s="17" t="n"/>
      <c r="O81" s="16" t="n"/>
      <c r="P81" s="7">
        <f>IF(OR(I81="",L81=""),"",L81-I81)</f>
        <v/>
      </c>
      <c r="Q81" s="7">
        <f>IF(L81="","",MAX(0,L81-IF(M81="",0,M81)))</f>
        <v/>
      </c>
      <c r="R81" s="22">
        <f>IF(H81="Annulée","",IF(AND(N81&lt;&gt;"",N81&lt;'Paramètres'!$B$3,Q81&gt;0),"Échéance dépassée",IF(AND(P81&lt;&gt;"",P81&gt;0),"Dépassement","")))</f>
        <v/>
      </c>
      <c r="S81" s="16" t="n"/>
      <c r="U81">
        <f>IF('Paramètres'!J82="","",'Paramètres'!J82)</f>
        <v/>
      </c>
      <c r="V81">
        <f>IF('Paramètres'!D82="","",'Paramètres'!D82)</f>
        <v/>
      </c>
      <c r="W81">
        <f>IF('Paramètres'!F82="","",'Paramètres'!F82)</f>
        <v/>
      </c>
      <c r="X81">
        <f>IF('Paramètres'!H82="","",'Paramètres'!H82)</f>
        <v/>
      </c>
    </row>
    <row r="82" ht="30" customHeight="1">
      <c r="A82" s="16" t="n"/>
      <c r="B82" s="16" t="n"/>
      <c r="C82" s="17" t="n"/>
      <c r="D82" s="17" t="n"/>
      <c r="E82" s="16" t="n"/>
      <c r="F82" s="16" t="n"/>
      <c r="G82" s="16" t="n"/>
      <c r="H82" s="18" t="n"/>
      <c r="I82" s="19" t="n"/>
      <c r="J82" s="19" t="n"/>
      <c r="K82" s="20" t="n"/>
      <c r="L82" s="9">
        <f>IF(OR(J82="",K82=""),"",ROUND(J82*(1+K82),2))</f>
        <v/>
      </c>
      <c r="M82" s="19" t="n"/>
      <c r="N82" s="17" t="n"/>
      <c r="O82" s="16" t="n"/>
      <c r="P82" s="9">
        <f>IF(OR(I82="",L82=""),"",L82-I82)</f>
        <v/>
      </c>
      <c r="Q82" s="9">
        <f>IF(L82="","",MAX(0,L82-IF(M82="",0,M82)))</f>
        <v/>
      </c>
      <c r="R82" s="21">
        <f>IF(H82="Annulée","",IF(AND(N82&lt;&gt;"",N82&lt;'Paramètres'!$B$3,Q82&gt;0),"Échéance dépassée",IF(AND(P82&lt;&gt;"",P82&gt;0),"Dépassement","")))</f>
        <v/>
      </c>
      <c r="S82" s="16" t="n"/>
      <c r="U82">
        <f>IF('Paramètres'!J83="","",'Paramètres'!J83)</f>
        <v/>
      </c>
      <c r="V82">
        <f>IF('Paramètres'!D83="","",'Paramètres'!D83)</f>
        <v/>
      </c>
      <c r="W82">
        <f>IF('Paramètres'!F83="","",'Paramètres'!F83)</f>
        <v/>
      </c>
      <c r="X82">
        <f>IF('Paramètres'!H83="","",'Paramètres'!H83)</f>
        <v/>
      </c>
    </row>
    <row r="83" ht="30" customHeight="1">
      <c r="A83" s="16" t="n"/>
      <c r="B83" s="16" t="n"/>
      <c r="C83" s="17" t="n"/>
      <c r="D83" s="17" t="n"/>
      <c r="E83" s="16" t="n"/>
      <c r="F83" s="16" t="n"/>
      <c r="G83" s="16" t="n"/>
      <c r="H83" s="18" t="n"/>
      <c r="I83" s="19" t="n"/>
      <c r="J83" s="19" t="n"/>
      <c r="K83" s="20" t="n"/>
      <c r="L83" s="7">
        <f>IF(OR(J83="",K83=""),"",ROUND(J83*(1+K83),2))</f>
        <v/>
      </c>
      <c r="M83" s="19" t="n"/>
      <c r="N83" s="17" t="n"/>
      <c r="O83" s="16" t="n"/>
      <c r="P83" s="7">
        <f>IF(OR(I83="",L83=""),"",L83-I83)</f>
        <v/>
      </c>
      <c r="Q83" s="7">
        <f>IF(L83="","",MAX(0,L83-IF(M83="",0,M83)))</f>
        <v/>
      </c>
      <c r="R83" s="22">
        <f>IF(H83="Annulée","",IF(AND(N83&lt;&gt;"",N83&lt;'Paramètres'!$B$3,Q83&gt;0),"Échéance dépassée",IF(AND(P83&lt;&gt;"",P83&gt;0),"Dépassement","")))</f>
        <v/>
      </c>
      <c r="S83" s="16" t="n"/>
      <c r="U83">
        <f>IF('Paramètres'!J84="","",'Paramètres'!J84)</f>
        <v/>
      </c>
      <c r="V83">
        <f>IF('Paramètres'!D84="","",'Paramètres'!D84)</f>
        <v/>
      </c>
      <c r="W83">
        <f>IF('Paramètres'!F84="","",'Paramètres'!F84)</f>
        <v/>
      </c>
      <c r="X83">
        <f>IF('Paramètres'!H84="","",'Paramètres'!H84)</f>
        <v/>
      </c>
    </row>
    <row r="84" ht="30" customHeight="1">
      <c r="A84" s="16" t="n"/>
      <c r="B84" s="16" t="n"/>
      <c r="C84" s="17" t="n"/>
      <c r="D84" s="17" t="n"/>
      <c r="E84" s="16" t="n"/>
      <c r="F84" s="16" t="n"/>
      <c r="G84" s="16" t="n"/>
      <c r="H84" s="18" t="n"/>
      <c r="I84" s="19" t="n"/>
      <c r="J84" s="19" t="n"/>
      <c r="K84" s="20" t="n"/>
      <c r="L84" s="9">
        <f>IF(OR(J84="",K84=""),"",ROUND(J84*(1+K84),2))</f>
        <v/>
      </c>
      <c r="M84" s="19" t="n"/>
      <c r="N84" s="17" t="n"/>
      <c r="O84" s="16" t="n"/>
      <c r="P84" s="9">
        <f>IF(OR(I84="",L84=""),"",L84-I84)</f>
        <v/>
      </c>
      <c r="Q84" s="9">
        <f>IF(L84="","",MAX(0,L84-IF(M84="",0,M84)))</f>
        <v/>
      </c>
      <c r="R84" s="21">
        <f>IF(H84="Annulée","",IF(AND(N84&lt;&gt;"",N84&lt;'Paramètres'!$B$3,Q84&gt;0),"Échéance dépassée",IF(AND(P84&lt;&gt;"",P84&gt;0),"Dépassement","")))</f>
        <v/>
      </c>
      <c r="S84" s="16" t="n"/>
      <c r="U84">
        <f>IF('Paramètres'!J85="","",'Paramètres'!J85)</f>
        <v/>
      </c>
      <c r="V84">
        <f>IF('Paramètres'!D85="","",'Paramètres'!D85)</f>
        <v/>
      </c>
      <c r="W84">
        <f>IF('Paramètres'!F85="","",'Paramètres'!F85)</f>
        <v/>
      </c>
      <c r="X84">
        <f>IF('Paramètres'!H85="","",'Paramètres'!H85)</f>
        <v/>
      </c>
    </row>
    <row r="85" ht="30" customHeight="1">
      <c r="A85" s="16" t="n"/>
      <c r="B85" s="16" t="n"/>
      <c r="C85" s="17" t="n"/>
      <c r="D85" s="17" t="n"/>
      <c r="E85" s="16" t="n"/>
      <c r="F85" s="16" t="n"/>
      <c r="G85" s="16" t="n"/>
      <c r="H85" s="18" t="n"/>
      <c r="I85" s="19" t="n"/>
      <c r="J85" s="19" t="n"/>
      <c r="K85" s="20" t="n"/>
      <c r="L85" s="7">
        <f>IF(OR(J85="",K85=""),"",ROUND(J85*(1+K85),2))</f>
        <v/>
      </c>
      <c r="M85" s="19" t="n"/>
      <c r="N85" s="17" t="n"/>
      <c r="O85" s="16" t="n"/>
      <c r="P85" s="7">
        <f>IF(OR(I85="",L85=""),"",L85-I85)</f>
        <v/>
      </c>
      <c r="Q85" s="7">
        <f>IF(L85="","",MAX(0,L85-IF(M85="",0,M85)))</f>
        <v/>
      </c>
      <c r="R85" s="22">
        <f>IF(H85="Annulée","",IF(AND(N85&lt;&gt;"",N85&lt;'Paramètres'!$B$3,Q85&gt;0),"Échéance dépassée",IF(AND(P85&lt;&gt;"",P85&gt;0),"Dépassement","")))</f>
        <v/>
      </c>
      <c r="S85" s="16" t="n"/>
      <c r="U85">
        <f>IF('Paramètres'!J86="","",'Paramètres'!J86)</f>
        <v/>
      </c>
      <c r="V85">
        <f>IF('Paramètres'!D86="","",'Paramètres'!D86)</f>
        <v/>
      </c>
      <c r="W85">
        <f>IF('Paramètres'!F86="","",'Paramètres'!F86)</f>
        <v/>
      </c>
      <c r="X85">
        <f>IF('Paramètres'!H86="","",'Paramètres'!H86)</f>
        <v/>
      </c>
    </row>
    <row r="86" ht="30" customHeight="1">
      <c r="A86" s="16" t="n"/>
      <c r="B86" s="16" t="n"/>
      <c r="C86" s="17" t="n"/>
      <c r="D86" s="17" t="n"/>
      <c r="E86" s="16" t="n"/>
      <c r="F86" s="16" t="n"/>
      <c r="G86" s="16" t="n"/>
      <c r="H86" s="18" t="n"/>
      <c r="I86" s="19" t="n"/>
      <c r="J86" s="19" t="n"/>
      <c r="K86" s="20" t="n"/>
      <c r="L86" s="9">
        <f>IF(OR(J86="",K86=""),"",ROUND(J86*(1+K86),2))</f>
        <v/>
      </c>
      <c r="M86" s="19" t="n"/>
      <c r="N86" s="17" t="n"/>
      <c r="O86" s="16" t="n"/>
      <c r="P86" s="9">
        <f>IF(OR(I86="",L86=""),"",L86-I86)</f>
        <v/>
      </c>
      <c r="Q86" s="9">
        <f>IF(L86="","",MAX(0,L86-IF(M86="",0,M86)))</f>
        <v/>
      </c>
      <c r="R86" s="21">
        <f>IF(H86="Annulée","",IF(AND(N86&lt;&gt;"",N86&lt;'Paramètres'!$B$3,Q86&gt;0),"Échéance dépassée",IF(AND(P86&lt;&gt;"",P86&gt;0),"Dépassement","")))</f>
        <v/>
      </c>
      <c r="S86" s="16" t="n"/>
      <c r="U86">
        <f>IF('Paramètres'!J87="","",'Paramètres'!J87)</f>
        <v/>
      </c>
      <c r="V86">
        <f>IF('Paramètres'!D87="","",'Paramètres'!D87)</f>
        <v/>
      </c>
      <c r="W86">
        <f>IF('Paramètres'!F87="","",'Paramètres'!F87)</f>
        <v/>
      </c>
      <c r="X86">
        <f>IF('Paramètres'!H87="","",'Paramètres'!H87)</f>
        <v/>
      </c>
    </row>
    <row r="87" ht="30" customHeight="1">
      <c r="A87" s="16" t="n"/>
      <c r="B87" s="16" t="n"/>
      <c r="C87" s="17" t="n"/>
      <c r="D87" s="17" t="n"/>
      <c r="E87" s="16" t="n"/>
      <c r="F87" s="16" t="n"/>
      <c r="G87" s="16" t="n"/>
      <c r="H87" s="18" t="n"/>
      <c r="I87" s="19" t="n"/>
      <c r="J87" s="19" t="n"/>
      <c r="K87" s="20" t="n"/>
      <c r="L87" s="7">
        <f>IF(OR(J87="",K87=""),"",ROUND(J87*(1+K87),2))</f>
        <v/>
      </c>
      <c r="M87" s="19" t="n"/>
      <c r="N87" s="17" t="n"/>
      <c r="O87" s="16" t="n"/>
      <c r="P87" s="7">
        <f>IF(OR(I87="",L87=""),"",L87-I87)</f>
        <v/>
      </c>
      <c r="Q87" s="7">
        <f>IF(L87="","",MAX(0,L87-IF(M87="",0,M87)))</f>
        <v/>
      </c>
      <c r="R87" s="22">
        <f>IF(H87="Annulée","",IF(AND(N87&lt;&gt;"",N87&lt;'Paramètres'!$B$3,Q87&gt;0),"Échéance dépassée",IF(AND(P87&lt;&gt;"",P87&gt;0),"Dépassement","")))</f>
        <v/>
      </c>
      <c r="S87" s="16" t="n"/>
      <c r="U87">
        <f>IF('Paramètres'!J88="","",'Paramètres'!J88)</f>
        <v/>
      </c>
      <c r="V87">
        <f>IF('Paramètres'!D88="","",'Paramètres'!D88)</f>
        <v/>
      </c>
      <c r="W87">
        <f>IF('Paramètres'!F88="","",'Paramètres'!F88)</f>
        <v/>
      </c>
      <c r="X87">
        <f>IF('Paramètres'!H88="","",'Paramètres'!H88)</f>
        <v/>
      </c>
    </row>
    <row r="88" ht="30" customHeight="1">
      <c r="A88" s="16" t="n"/>
      <c r="B88" s="16" t="n"/>
      <c r="C88" s="17" t="n"/>
      <c r="D88" s="17" t="n"/>
      <c r="E88" s="16" t="n"/>
      <c r="F88" s="16" t="n"/>
      <c r="G88" s="16" t="n"/>
      <c r="H88" s="18" t="n"/>
      <c r="I88" s="19" t="n"/>
      <c r="J88" s="19" t="n"/>
      <c r="K88" s="20" t="n"/>
      <c r="L88" s="9">
        <f>IF(OR(J88="",K88=""),"",ROUND(J88*(1+K88),2))</f>
        <v/>
      </c>
      <c r="M88" s="19" t="n"/>
      <c r="N88" s="17" t="n"/>
      <c r="O88" s="16" t="n"/>
      <c r="P88" s="9">
        <f>IF(OR(I88="",L88=""),"",L88-I88)</f>
        <v/>
      </c>
      <c r="Q88" s="9">
        <f>IF(L88="","",MAX(0,L88-IF(M88="",0,M88)))</f>
        <v/>
      </c>
      <c r="R88" s="21">
        <f>IF(H88="Annulée","",IF(AND(N88&lt;&gt;"",N88&lt;'Paramètres'!$B$3,Q88&gt;0),"Échéance dépassée",IF(AND(P88&lt;&gt;"",P88&gt;0),"Dépassement","")))</f>
        <v/>
      </c>
      <c r="S88" s="16" t="n"/>
      <c r="U88">
        <f>IF('Paramètres'!J89="","",'Paramètres'!J89)</f>
        <v/>
      </c>
      <c r="V88">
        <f>IF('Paramètres'!D89="","",'Paramètres'!D89)</f>
        <v/>
      </c>
      <c r="W88">
        <f>IF('Paramètres'!F89="","",'Paramètres'!F89)</f>
        <v/>
      </c>
      <c r="X88">
        <f>IF('Paramètres'!H89="","",'Paramètres'!H89)</f>
        <v/>
      </c>
    </row>
    <row r="89" ht="30" customHeight="1">
      <c r="A89" s="16" t="n"/>
      <c r="B89" s="16" t="n"/>
      <c r="C89" s="17" t="n"/>
      <c r="D89" s="17" t="n"/>
      <c r="E89" s="16" t="n"/>
      <c r="F89" s="16" t="n"/>
      <c r="G89" s="16" t="n"/>
      <c r="H89" s="18" t="n"/>
      <c r="I89" s="19" t="n"/>
      <c r="J89" s="19" t="n"/>
      <c r="K89" s="20" t="n"/>
      <c r="L89" s="7">
        <f>IF(OR(J89="",K89=""),"",ROUND(J89*(1+K89),2))</f>
        <v/>
      </c>
      <c r="M89" s="19" t="n"/>
      <c r="N89" s="17" t="n"/>
      <c r="O89" s="16" t="n"/>
      <c r="P89" s="7">
        <f>IF(OR(I89="",L89=""),"",L89-I89)</f>
        <v/>
      </c>
      <c r="Q89" s="7">
        <f>IF(L89="","",MAX(0,L89-IF(M89="",0,M89)))</f>
        <v/>
      </c>
      <c r="R89" s="22">
        <f>IF(H89="Annulée","",IF(AND(N89&lt;&gt;"",N89&lt;'Paramètres'!$B$3,Q89&gt;0),"Échéance dépassée",IF(AND(P89&lt;&gt;"",P89&gt;0),"Dépassement","")))</f>
        <v/>
      </c>
      <c r="S89" s="16" t="n"/>
      <c r="U89">
        <f>IF('Paramètres'!J90="","",'Paramètres'!J90)</f>
        <v/>
      </c>
      <c r="V89">
        <f>IF('Paramètres'!D90="","",'Paramètres'!D90)</f>
        <v/>
      </c>
      <c r="W89">
        <f>IF('Paramètres'!F90="","",'Paramètres'!F90)</f>
        <v/>
      </c>
      <c r="X89">
        <f>IF('Paramètres'!H90="","",'Paramètres'!H90)</f>
        <v/>
      </c>
    </row>
    <row r="90" ht="30" customHeight="1">
      <c r="A90" s="16" t="n"/>
      <c r="B90" s="16" t="n"/>
      <c r="C90" s="17" t="n"/>
      <c r="D90" s="17" t="n"/>
      <c r="E90" s="16" t="n"/>
      <c r="F90" s="16" t="n"/>
      <c r="G90" s="16" t="n"/>
      <c r="H90" s="18" t="n"/>
      <c r="I90" s="19" t="n"/>
      <c r="J90" s="19" t="n"/>
      <c r="K90" s="20" t="n"/>
      <c r="L90" s="9">
        <f>IF(OR(J90="",K90=""),"",ROUND(J90*(1+K90),2))</f>
        <v/>
      </c>
      <c r="M90" s="19" t="n"/>
      <c r="N90" s="17" t="n"/>
      <c r="O90" s="16" t="n"/>
      <c r="P90" s="9">
        <f>IF(OR(I90="",L90=""),"",L90-I90)</f>
        <v/>
      </c>
      <c r="Q90" s="9">
        <f>IF(L90="","",MAX(0,L90-IF(M90="",0,M90)))</f>
        <v/>
      </c>
      <c r="R90" s="21">
        <f>IF(H90="Annulée","",IF(AND(N90&lt;&gt;"",N90&lt;'Paramètres'!$B$3,Q90&gt;0),"Échéance dépassée",IF(AND(P90&lt;&gt;"",P90&gt;0),"Dépassement","")))</f>
        <v/>
      </c>
      <c r="S90" s="16" t="n"/>
      <c r="U90">
        <f>IF('Paramètres'!J91="","",'Paramètres'!J91)</f>
        <v/>
      </c>
      <c r="V90">
        <f>IF('Paramètres'!D91="","",'Paramètres'!D91)</f>
        <v/>
      </c>
      <c r="W90">
        <f>IF('Paramètres'!F91="","",'Paramètres'!F91)</f>
        <v/>
      </c>
      <c r="X90">
        <f>IF('Paramètres'!H91="","",'Paramètres'!H91)</f>
        <v/>
      </c>
    </row>
    <row r="91" ht="30" customHeight="1">
      <c r="A91" s="16" t="n"/>
      <c r="B91" s="16" t="n"/>
      <c r="C91" s="17" t="n"/>
      <c r="D91" s="17" t="n"/>
      <c r="E91" s="16" t="n"/>
      <c r="F91" s="16" t="n"/>
      <c r="G91" s="16" t="n"/>
      <c r="H91" s="18" t="n"/>
      <c r="I91" s="19" t="n"/>
      <c r="J91" s="19" t="n"/>
      <c r="K91" s="20" t="n"/>
      <c r="L91" s="7">
        <f>IF(OR(J91="",K91=""),"",ROUND(J91*(1+K91),2))</f>
        <v/>
      </c>
      <c r="M91" s="19" t="n"/>
      <c r="N91" s="17" t="n"/>
      <c r="O91" s="16" t="n"/>
      <c r="P91" s="7">
        <f>IF(OR(I91="",L91=""),"",L91-I91)</f>
        <v/>
      </c>
      <c r="Q91" s="7">
        <f>IF(L91="","",MAX(0,L91-IF(M91="",0,M91)))</f>
        <v/>
      </c>
      <c r="R91" s="22">
        <f>IF(H91="Annulée","",IF(AND(N91&lt;&gt;"",N91&lt;'Paramètres'!$B$3,Q91&gt;0),"Échéance dépassée",IF(AND(P91&lt;&gt;"",P91&gt;0),"Dépassement","")))</f>
        <v/>
      </c>
      <c r="S91" s="16" t="n"/>
      <c r="U91">
        <f>IF('Paramètres'!J92="","",'Paramètres'!J92)</f>
        <v/>
      </c>
      <c r="V91">
        <f>IF('Paramètres'!D92="","",'Paramètres'!D92)</f>
        <v/>
      </c>
      <c r="W91">
        <f>IF('Paramètres'!F92="","",'Paramètres'!F92)</f>
        <v/>
      </c>
      <c r="X91">
        <f>IF('Paramètres'!H92="","",'Paramètres'!H92)</f>
        <v/>
      </c>
    </row>
    <row r="92" ht="30" customHeight="1">
      <c r="A92" s="16" t="n"/>
      <c r="B92" s="16" t="n"/>
      <c r="C92" s="17" t="n"/>
      <c r="D92" s="17" t="n"/>
      <c r="E92" s="16" t="n"/>
      <c r="F92" s="16" t="n"/>
      <c r="G92" s="16" t="n"/>
      <c r="H92" s="18" t="n"/>
      <c r="I92" s="19" t="n"/>
      <c r="J92" s="19" t="n"/>
      <c r="K92" s="20" t="n"/>
      <c r="L92" s="9">
        <f>IF(OR(J92="",K92=""),"",ROUND(J92*(1+K92),2))</f>
        <v/>
      </c>
      <c r="M92" s="19" t="n"/>
      <c r="N92" s="17" t="n"/>
      <c r="O92" s="16" t="n"/>
      <c r="P92" s="9">
        <f>IF(OR(I92="",L92=""),"",L92-I92)</f>
        <v/>
      </c>
      <c r="Q92" s="9">
        <f>IF(L92="","",MAX(0,L92-IF(M92="",0,M92)))</f>
        <v/>
      </c>
      <c r="R92" s="21">
        <f>IF(H92="Annulée","",IF(AND(N92&lt;&gt;"",N92&lt;'Paramètres'!$B$3,Q92&gt;0),"Échéance dépassée",IF(AND(P92&lt;&gt;"",P92&gt;0),"Dépassement","")))</f>
        <v/>
      </c>
      <c r="S92" s="16" t="n"/>
      <c r="U92">
        <f>IF('Paramètres'!J93="","",'Paramètres'!J93)</f>
        <v/>
      </c>
      <c r="V92">
        <f>IF('Paramètres'!D93="","",'Paramètres'!D93)</f>
        <v/>
      </c>
      <c r="W92">
        <f>IF('Paramètres'!F93="","",'Paramètres'!F93)</f>
        <v/>
      </c>
      <c r="X92">
        <f>IF('Paramètres'!H93="","",'Paramètres'!H93)</f>
        <v/>
      </c>
    </row>
    <row r="93" ht="30" customHeight="1">
      <c r="A93" s="16" t="n"/>
      <c r="B93" s="16" t="n"/>
      <c r="C93" s="17" t="n"/>
      <c r="D93" s="17" t="n"/>
      <c r="E93" s="16" t="n"/>
      <c r="F93" s="16" t="n"/>
      <c r="G93" s="16" t="n"/>
      <c r="H93" s="18" t="n"/>
      <c r="I93" s="19" t="n"/>
      <c r="J93" s="19" t="n"/>
      <c r="K93" s="20" t="n"/>
      <c r="L93" s="7">
        <f>IF(OR(J93="",K93=""),"",ROUND(J93*(1+K93),2))</f>
        <v/>
      </c>
      <c r="M93" s="19" t="n"/>
      <c r="N93" s="17" t="n"/>
      <c r="O93" s="16" t="n"/>
      <c r="P93" s="7">
        <f>IF(OR(I93="",L93=""),"",L93-I93)</f>
        <v/>
      </c>
      <c r="Q93" s="7">
        <f>IF(L93="","",MAX(0,L93-IF(M93="",0,M93)))</f>
        <v/>
      </c>
      <c r="R93" s="22">
        <f>IF(H93="Annulée","",IF(AND(N93&lt;&gt;"",N93&lt;'Paramètres'!$B$3,Q93&gt;0),"Échéance dépassée",IF(AND(P93&lt;&gt;"",P93&gt;0),"Dépassement","")))</f>
        <v/>
      </c>
      <c r="S93" s="16" t="n"/>
      <c r="U93">
        <f>IF('Paramètres'!J94="","",'Paramètres'!J94)</f>
        <v/>
      </c>
      <c r="V93">
        <f>IF('Paramètres'!D94="","",'Paramètres'!D94)</f>
        <v/>
      </c>
      <c r="W93">
        <f>IF('Paramètres'!F94="","",'Paramètres'!F94)</f>
        <v/>
      </c>
      <c r="X93">
        <f>IF('Paramètres'!H94="","",'Paramètres'!H94)</f>
        <v/>
      </c>
    </row>
    <row r="94" ht="30" customHeight="1">
      <c r="A94" s="16" t="n"/>
      <c r="B94" s="16" t="n"/>
      <c r="C94" s="17" t="n"/>
      <c r="D94" s="17" t="n"/>
      <c r="E94" s="16" t="n"/>
      <c r="F94" s="16" t="n"/>
      <c r="G94" s="16" t="n"/>
      <c r="H94" s="18" t="n"/>
      <c r="I94" s="19" t="n"/>
      <c r="J94" s="19" t="n"/>
      <c r="K94" s="20" t="n"/>
      <c r="L94" s="9">
        <f>IF(OR(J94="",K94=""),"",ROUND(J94*(1+K94),2))</f>
        <v/>
      </c>
      <c r="M94" s="19" t="n"/>
      <c r="N94" s="17" t="n"/>
      <c r="O94" s="16" t="n"/>
      <c r="P94" s="9">
        <f>IF(OR(I94="",L94=""),"",L94-I94)</f>
        <v/>
      </c>
      <c r="Q94" s="9">
        <f>IF(L94="","",MAX(0,L94-IF(M94="",0,M94)))</f>
        <v/>
      </c>
      <c r="R94" s="21">
        <f>IF(H94="Annulée","",IF(AND(N94&lt;&gt;"",N94&lt;'Paramètres'!$B$3,Q94&gt;0),"Échéance dépassée",IF(AND(P94&lt;&gt;"",P94&gt;0),"Dépassement","")))</f>
        <v/>
      </c>
      <c r="S94" s="16" t="n"/>
      <c r="U94">
        <f>IF('Paramètres'!J95="","",'Paramètres'!J95)</f>
        <v/>
      </c>
      <c r="V94">
        <f>IF('Paramètres'!D95="","",'Paramètres'!D95)</f>
        <v/>
      </c>
      <c r="W94">
        <f>IF('Paramètres'!F95="","",'Paramètres'!F95)</f>
        <v/>
      </c>
      <c r="X94">
        <f>IF('Paramètres'!H95="","",'Paramètres'!H95)</f>
        <v/>
      </c>
    </row>
    <row r="95" ht="30" customHeight="1">
      <c r="A95" s="16" t="n"/>
      <c r="B95" s="16" t="n"/>
      <c r="C95" s="17" t="n"/>
      <c r="D95" s="17" t="n"/>
      <c r="E95" s="16" t="n"/>
      <c r="F95" s="16" t="n"/>
      <c r="G95" s="16" t="n"/>
      <c r="H95" s="18" t="n"/>
      <c r="I95" s="19" t="n"/>
      <c r="J95" s="19" t="n"/>
      <c r="K95" s="20" t="n"/>
      <c r="L95" s="7">
        <f>IF(OR(J95="",K95=""),"",ROUND(J95*(1+K95),2))</f>
        <v/>
      </c>
      <c r="M95" s="19" t="n"/>
      <c r="N95" s="17" t="n"/>
      <c r="O95" s="16" t="n"/>
      <c r="P95" s="7">
        <f>IF(OR(I95="",L95=""),"",L95-I95)</f>
        <v/>
      </c>
      <c r="Q95" s="7">
        <f>IF(L95="","",MAX(0,L95-IF(M95="",0,M95)))</f>
        <v/>
      </c>
      <c r="R95" s="22">
        <f>IF(H95="Annulée","",IF(AND(N95&lt;&gt;"",N95&lt;'Paramètres'!$B$3,Q95&gt;0),"Échéance dépassée",IF(AND(P95&lt;&gt;"",P95&gt;0),"Dépassement","")))</f>
        <v/>
      </c>
      <c r="S95" s="16" t="n"/>
      <c r="U95">
        <f>IF('Paramètres'!J96="","",'Paramètres'!J96)</f>
        <v/>
      </c>
      <c r="V95">
        <f>IF('Paramètres'!D96="","",'Paramètres'!D96)</f>
        <v/>
      </c>
      <c r="W95">
        <f>IF('Paramètres'!F96="","",'Paramètres'!F96)</f>
        <v/>
      </c>
      <c r="X95">
        <f>IF('Paramètres'!H96="","",'Paramètres'!H96)</f>
        <v/>
      </c>
    </row>
    <row r="96" ht="30" customHeight="1">
      <c r="A96" s="16" t="n"/>
      <c r="B96" s="16" t="n"/>
      <c r="C96" s="17" t="n"/>
      <c r="D96" s="17" t="n"/>
      <c r="E96" s="16" t="n"/>
      <c r="F96" s="16" t="n"/>
      <c r="G96" s="16" t="n"/>
      <c r="H96" s="18" t="n"/>
      <c r="I96" s="19" t="n"/>
      <c r="J96" s="19" t="n"/>
      <c r="K96" s="20" t="n"/>
      <c r="L96" s="9">
        <f>IF(OR(J96="",K96=""),"",ROUND(J96*(1+K96),2))</f>
        <v/>
      </c>
      <c r="M96" s="19" t="n"/>
      <c r="N96" s="17" t="n"/>
      <c r="O96" s="16" t="n"/>
      <c r="P96" s="9">
        <f>IF(OR(I96="",L96=""),"",L96-I96)</f>
        <v/>
      </c>
      <c r="Q96" s="9">
        <f>IF(L96="","",MAX(0,L96-IF(M96="",0,M96)))</f>
        <v/>
      </c>
      <c r="R96" s="21">
        <f>IF(H96="Annulée","",IF(AND(N96&lt;&gt;"",N96&lt;'Paramètres'!$B$3,Q96&gt;0),"Échéance dépassée",IF(AND(P96&lt;&gt;"",P96&gt;0),"Dépassement","")))</f>
        <v/>
      </c>
      <c r="S96" s="16" t="n"/>
      <c r="U96">
        <f>IF('Paramètres'!J97="","",'Paramètres'!J97)</f>
        <v/>
      </c>
      <c r="V96">
        <f>IF('Paramètres'!D97="","",'Paramètres'!D97)</f>
        <v/>
      </c>
      <c r="W96">
        <f>IF('Paramètres'!F97="","",'Paramètres'!F97)</f>
        <v/>
      </c>
      <c r="X96">
        <f>IF('Paramètres'!H97="","",'Paramètres'!H97)</f>
        <v/>
      </c>
    </row>
    <row r="97" ht="30" customHeight="1">
      <c r="A97" s="16" t="n"/>
      <c r="B97" s="16" t="n"/>
      <c r="C97" s="17" t="n"/>
      <c r="D97" s="17" t="n"/>
      <c r="E97" s="16" t="n"/>
      <c r="F97" s="16" t="n"/>
      <c r="G97" s="16" t="n"/>
      <c r="H97" s="18" t="n"/>
      <c r="I97" s="19" t="n"/>
      <c r="J97" s="19" t="n"/>
      <c r="K97" s="20" t="n"/>
      <c r="L97" s="7">
        <f>IF(OR(J97="",K97=""),"",ROUND(J97*(1+K97),2))</f>
        <v/>
      </c>
      <c r="M97" s="19" t="n"/>
      <c r="N97" s="17" t="n"/>
      <c r="O97" s="16" t="n"/>
      <c r="P97" s="7">
        <f>IF(OR(I97="",L97=""),"",L97-I97)</f>
        <v/>
      </c>
      <c r="Q97" s="7">
        <f>IF(L97="","",MAX(0,L97-IF(M97="",0,M97)))</f>
        <v/>
      </c>
      <c r="R97" s="22">
        <f>IF(H97="Annulée","",IF(AND(N97&lt;&gt;"",N97&lt;'Paramètres'!$B$3,Q97&gt;0),"Échéance dépassée",IF(AND(P97&lt;&gt;"",P97&gt;0),"Dépassement","")))</f>
        <v/>
      </c>
      <c r="S97" s="16" t="n"/>
      <c r="U97">
        <f>IF('Paramètres'!J98="","",'Paramètres'!J98)</f>
        <v/>
      </c>
      <c r="V97">
        <f>IF('Paramètres'!D98="","",'Paramètres'!D98)</f>
        <v/>
      </c>
      <c r="W97">
        <f>IF('Paramètres'!F98="","",'Paramètres'!F98)</f>
        <v/>
      </c>
      <c r="X97">
        <f>IF('Paramètres'!H98="","",'Paramètres'!H98)</f>
        <v/>
      </c>
    </row>
    <row r="98" ht="30" customHeight="1">
      <c r="A98" s="16" t="n"/>
      <c r="B98" s="16" t="n"/>
      <c r="C98" s="17" t="n"/>
      <c r="D98" s="17" t="n"/>
      <c r="E98" s="16" t="n"/>
      <c r="F98" s="16" t="n"/>
      <c r="G98" s="16" t="n"/>
      <c r="H98" s="18" t="n"/>
      <c r="I98" s="19" t="n"/>
      <c r="J98" s="19" t="n"/>
      <c r="K98" s="20" t="n"/>
      <c r="L98" s="9">
        <f>IF(OR(J98="",K98=""),"",ROUND(J98*(1+K98),2))</f>
        <v/>
      </c>
      <c r="M98" s="19" t="n"/>
      <c r="N98" s="17" t="n"/>
      <c r="O98" s="16" t="n"/>
      <c r="P98" s="9">
        <f>IF(OR(I98="",L98=""),"",L98-I98)</f>
        <v/>
      </c>
      <c r="Q98" s="9">
        <f>IF(L98="","",MAX(0,L98-IF(M98="",0,M98)))</f>
        <v/>
      </c>
      <c r="R98" s="21">
        <f>IF(H98="Annulée","",IF(AND(N98&lt;&gt;"",N98&lt;'Paramètres'!$B$3,Q98&gt;0),"Échéance dépassée",IF(AND(P98&lt;&gt;"",P98&gt;0),"Dépassement","")))</f>
        <v/>
      </c>
      <c r="S98" s="16" t="n"/>
      <c r="U98">
        <f>IF('Paramètres'!J99="","",'Paramètres'!J99)</f>
        <v/>
      </c>
      <c r="V98">
        <f>IF('Paramètres'!D99="","",'Paramètres'!D99)</f>
        <v/>
      </c>
      <c r="W98">
        <f>IF('Paramètres'!F99="","",'Paramètres'!F99)</f>
        <v/>
      </c>
      <c r="X98">
        <f>IF('Paramètres'!H99="","",'Paramètres'!H99)</f>
        <v/>
      </c>
    </row>
    <row r="99" ht="30" customHeight="1">
      <c r="A99" s="16" t="n"/>
      <c r="B99" s="16" t="n"/>
      <c r="C99" s="17" t="n"/>
      <c r="D99" s="17" t="n"/>
      <c r="E99" s="16" t="n"/>
      <c r="F99" s="16" t="n"/>
      <c r="G99" s="16" t="n"/>
      <c r="H99" s="18" t="n"/>
      <c r="I99" s="19" t="n"/>
      <c r="J99" s="19" t="n"/>
      <c r="K99" s="20" t="n"/>
      <c r="L99" s="7">
        <f>IF(OR(J99="",K99=""),"",ROUND(J99*(1+K99),2))</f>
        <v/>
      </c>
      <c r="M99" s="19" t="n"/>
      <c r="N99" s="17" t="n"/>
      <c r="O99" s="16" t="n"/>
      <c r="P99" s="7">
        <f>IF(OR(I99="",L99=""),"",L99-I99)</f>
        <v/>
      </c>
      <c r="Q99" s="7">
        <f>IF(L99="","",MAX(0,L99-IF(M99="",0,M99)))</f>
        <v/>
      </c>
      <c r="R99" s="22">
        <f>IF(H99="Annulée","",IF(AND(N99&lt;&gt;"",N99&lt;'Paramètres'!$B$3,Q99&gt;0),"Échéance dépassée",IF(AND(P99&lt;&gt;"",P99&gt;0),"Dépassement","")))</f>
        <v/>
      </c>
      <c r="S99" s="16" t="n"/>
      <c r="U99">
        <f>IF('Paramètres'!J100="","",'Paramètres'!J100)</f>
        <v/>
      </c>
      <c r="V99">
        <f>IF('Paramètres'!D100="","",'Paramètres'!D100)</f>
        <v/>
      </c>
      <c r="W99">
        <f>IF('Paramètres'!F100="","",'Paramètres'!F100)</f>
        <v/>
      </c>
      <c r="X99">
        <f>IF('Paramètres'!H100="","",'Paramètres'!H100)</f>
        <v/>
      </c>
    </row>
    <row r="100" ht="30" customHeight="1">
      <c r="A100" s="16" t="n"/>
      <c r="B100" s="16" t="n"/>
      <c r="C100" s="17" t="n"/>
      <c r="D100" s="17" t="n"/>
      <c r="E100" s="16" t="n"/>
      <c r="F100" s="16" t="n"/>
      <c r="G100" s="16" t="n"/>
      <c r="H100" s="18" t="n"/>
      <c r="I100" s="19" t="n"/>
      <c r="J100" s="19" t="n"/>
      <c r="K100" s="20" t="n"/>
      <c r="L100" s="9">
        <f>IF(OR(J100="",K100=""),"",ROUND(J100*(1+K100),2))</f>
        <v/>
      </c>
      <c r="M100" s="19" t="n"/>
      <c r="N100" s="17" t="n"/>
      <c r="O100" s="16" t="n"/>
      <c r="P100" s="9">
        <f>IF(OR(I100="",L100=""),"",L100-I100)</f>
        <v/>
      </c>
      <c r="Q100" s="9">
        <f>IF(L100="","",MAX(0,L100-IF(M100="",0,M100)))</f>
        <v/>
      </c>
      <c r="R100" s="21">
        <f>IF(H100="Annulée","",IF(AND(N100&lt;&gt;"",N100&lt;'Paramètres'!$B$3,Q100&gt;0),"Échéance dépassée",IF(AND(P100&lt;&gt;"",P100&gt;0),"Dépassement","")))</f>
        <v/>
      </c>
      <c r="S100" s="16" t="n"/>
      <c r="U100">
        <f>IF('Paramètres'!J101="","",'Paramètres'!J101)</f>
        <v/>
      </c>
      <c r="V100">
        <f>IF('Paramètres'!D101="","",'Paramètres'!D101)</f>
        <v/>
      </c>
      <c r="W100">
        <f>IF('Paramètres'!F101="","",'Paramètres'!F101)</f>
        <v/>
      </c>
      <c r="X100">
        <f>IF('Paramètres'!H101="","",'Paramètres'!H101)</f>
        <v/>
      </c>
    </row>
    <row r="101" ht="30" customHeight="1">
      <c r="A101" s="16" t="n"/>
      <c r="B101" s="16" t="n"/>
      <c r="C101" s="17" t="n"/>
      <c r="D101" s="17" t="n"/>
      <c r="E101" s="16" t="n"/>
      <c r="F101" s="16" t="n"/>
      <c r="G101" s="16" t="n"/>
      <c r="H101" s="18" t="n"/>
      <c r="I101" s="19" t="n"/>
      <c r="J101" s="19" t="n"/>
      <c r="K101" s="20" t="n"/>
      <c r="L101" s="7">
        <f>IF(OR(J101="",K101=""),"",ROUND(J101*(1+K101),2))</f>
        <v/>
      </c>
      <c r="M101" s="19" t="n"/>
      <c r="N101" s="17" t="n"/>
      <c r="O101" s="16" t="n"/>
      <c r="P101" s="7">
        <f>IF(OR(I101="",L101=""),"",L101-I101)</f>
        <v/>
      </c>
      <c r="Q101" s="7">
        <f>IF(L101="","",MAX(0,L101-IF(M101="",0,M101)))</f>
        <v/>
      </c>
      <c r="R101" s="22">
        <f>IF(H101="Annulée","",IF(AND(N101&lt;&gt;"",N101&lt;'Paramètres'!$B$3,Q101&gt;0),"Échéance dépassée",IF(AND(P101&lt;&gt;"",P101&gt;0),"Dépassement","")))</f>
        <v/>
      </c>
      <c r="S101" s="16" t="n"/>
      <c r="U101">
        <f>IF('Paramètres'!J102="","",'Paramètres'!J102)</f>
        <v/>
      </c>
      <c r="V101">
        <f>IF('Paramètres'!D102="","",'Paramètres'!D102)</f>
        <v/>
      </c>
      <c r="W101">
        <f>IF('Paramètres'!F102="","",'Paramètres'!F102)</f>
        <v/>
      </c>
      <c r="X101">
        <f>IF('Paramètres'!H102="","",'Paramètres'!H102)</f>
        <v/>
      </c>
    </row>
    <row r="102" ht="30" customHeight="1">
      <c r="A102" s="16" t="n"/>
      <c r="B102" s="16" t="n"/>
      <c r="C102" s="17" t="n"/>
      <c r="D102" s="17" t="n"/>
      <c r="E102" s="16" t="n"/>
      <c r="F102" s="16" t="n"/>
      <c r="G102" s="16" t="n"/>
      <c r="H102" s="18" t="n"/>
      <c r="I102" s="19" t="n"/>
      <c r="J102" s="19" t="n"/>
      <c r="K102" s="20" t="n"/>
      <c r="L102" s="9">
        <f>IF(OR(J102="",K102=""),"",ROUND(J102*(1+K102),2))</f>
        <v/>
      </c>
      <c r="M102" s="19" t="n"/>
      <c r="N102" s="17" t="n"/>
      <c r="O102" s="16" t="n"/>
      <c r="P102" s="9">
        <f>IF(OR(I102="",L102=""),"",L102-I102)</f>
        <v/>
      </c>
      <c r="Q102" s="9">
        <f>IF(L102="","",MAX(0,L102-IF(M102="",0,M102)))</f>
        <v/>
      </c>
      <c r="R102" s="21">
        <f>IF(H102="Annulée","",IF(AND(N102&lt;&gt;"",N102&lt;'Paramètres'!$B$3,Q102&gt;0),"Échéance dépassée",IF(AND(P102&lt;&gt;"",P102&gt;0),"Dépassement","")))</f>
        <v/>
      </c>
      <c r="S102" s="16" t="n"/>
      <c r="U102">
        <f>IF('Paramètres'!J103="","",'Paramètres'!J103)</f>
        <v/>
      </c>
      <c r="V102">
        <f>IF('Paramètres'!D103="","",'Paramètres'!D103)</f>
        <v/>
      </c>
      <c r="W102">
        <f>IF('Paramètres'!F103="","",'Paramètres'!F103)</f>
        <v/>
      </c>
      <c r="X102">
        <f>IF('Paramètres'!H103="","",'Paramètres'!H103)</f>
        <v/>
      </c>
    </row>
    <row r="103" ht="30" customHeight="1">
      <c r="A103" s="16" t="n"/>
      <c r="B103" s="16" t="n"/>
      <c r="C103" s="17" t="n"/>
      <c r="D103" s="17" t="n"/>
      <c r="E103" s="16" t="n"/>
      <c r="F103" s="16" t="n"/>
      <c r="G103" s="16" t="n"/>
      <c r="H103" s="18" t="n"/>
      <c r="I103" s="19" t="n"/>
      <c r="J103" s="19" t="n"/>
      <c r="K103" s="20" t="n"/>
      <c r="L103" s="7">
        <f>IF(OR(J103="",K103=""),"",ROUND(J103*(1+K103),2))</f>
        <v/>
      </c>
      <c r="M103" s="19" t="n"/>
      <c r="N103" s="17" t="n"/>
      <c r="O103" s="16" t="n"/>
      <c r="P103" s="7">
        <f>IF(OR(I103="",L103=""),"",L103-I103)</f>
        <v/>
      </c>
      <c r="Q103" s="7">
        <f>IF(L103="","",MAX(0,L103-IF(M103="",0,M103)))</f>
        <v/>
      </c>
      <c r="R103" s="22">
        <f>IF(H103="Annulée","",IF(AND(N103&lt;&gt;"",N103&lt;'Paramètres'!$B$3,Q103&gt;0),"Échéance dépassée",IF(AND(P103&lt;&gt;"",P103&gt;0),"Dépassement","")))</f>
        <v/>
      </c>
      <c r="S103" s="16" t="n"/>
      <c r="U103">
        <f>IF('Paramètres'!J104="","",'Paramètres'!J104)</f>
        <v/>
      </c>
      <c r="V103">
        <f>IF('Paramètres'!D104="","",'Paramètres'!D104)</f>
        <v/>
      </c>
      <c r="W103">
        <f>IF('Paramètres'!F104="","",'Paramètres'!F104)</f>
        <v/>
      </c>
      <c r="X103">
        <f>IF('Paramètres'!H104="","",'Paramètres'!H104)</f>
        <v/>
      </c>
    </row>
    <row r="104" ht="30" customHeight="1">
      <c r="A104" s="16" t="n"/>
      <c r="B104" s="16" t="n"/>
      <c r="C104" s="17" t="n"/>
      <c r="D104" s="17" t="n"/>
      <c r="E104" s="16" t="n"/>
      <c r="F104" s="16" t="n"/>
      <c r="G104" s="16" t="n"/>
      <c r="H104" s="18" t="n"/>
      <c r="I104" s="19" t="n"/>
      <c r="J104" s="19" t="n"/>
      <c r="K104" s="20" t="n"/>
      <c r="L104" s="9">
        <f>IF(OR(J104="",K104=""),"",ROUND(J104*(1+K104),2))</f>
        <v/>
      </c>
      <c r="M104" s="19" t="n"/>
      <c r="N104" s="17" t="n"/>
      <c r="O104" s="16" t="n"/>
      <c r="P104" s="9">
        <f>IF(OR(I104="",L104=""),"",L104-I104)</f>
        <v/>
      </c>
      <c r="Q104" s="9">
        <f>IF(L104="","",MAX(0,L104-IF(M104="",0,M104)))</f>
        <v/>
      </c>
      <c r="R104" s="21">
        <f>IF(H104="Annulée","",IF(AND(N104&lt;&gt;"",N104&lt;'Paramètres'!$B$3,Q104&gt;0),"Échéance dépassée",IF(AND(P104&lt;&gt;"",P104&gt;0),"Dépassement","")))</f>
        <v/>
      </c>
      <c r="S104" s="16" t="n"/>
      <c r="U104">
        <f>IF('Paramètres'!J105="","",'Paramètres'!J105)</f>
        <v/>
      </c>
      <c r="V104">
        <f>IF('Paramètres'!D105="","",'Paramètres'!D105)</f>
        <v/>
      </c>
      <c r="W104">
        <f>IF('Paramètres'!F105="","",'Paramètres'!F105)</f>
        <v/>
      </c>
      <c r="X104">
        <f>IF('Paramètres'!H105="","",'Paramètres'!H105)</f>
        <v/>
      </c>
    </row>
    <row r="105" ht="30" customHeight="1">
      <c r="A105" s="16" t="n"/>
      <c r="B105" s="16" t="n"/>
      <c r="C105" s="17" t="n"/>
      <c r="D105" s="17" t="n"/>
      <c r="E105" s="16" t="n"/>
      <c r="F105" s="16" t="n"/>
      <c r="G105" s="16" t="n"/>
      <c r="H105" s="18" t="n"/>
      <c r="I105" s="19" t="n"/>
      <c r="J105" s="19" t="n"/>
      <c r="K105" s="20" t="n"/>
      <c r="L105" s="7">
        <f>IF(OR(J105="",K105=""),"",ROUND(J105*(1+K105),2))</f>
        <v/>
      </c>
      <c r="M105" s="19" t="n"/>
      <c r="N105" s="17" t="n"/>
      <c r="O105" s="16" t="n"/>
      <c r="P105" s="7">
        <f>IF(OR(I105="",L105=""),"",L105-I105)</f>
        <v/>
      </c>
      <c r="Q105" s="7">
        <f>IF(L105="","",MAX(0,L105-IF(M105="",0,M105)))</f>
        <v/>
      </c>
      <c r="R105" s="22">
        <f>IF(H105="Annulée","",IF(AND(N105&lt;&gt;"",N105&lt;'Paramètres'!$B$3,Q105&gt;0),"Échéance dépassée",IF(AND(P105&lt;&gt;"",P105&gt;0),"Dépassement","")))</f>
        <v/>
      </c>
      <c r="S105" s="16" t="n"/>
      <c r="U105">
        <f>IF('Paramètres'!J106="","",'Paramètres'!J106)</f>
        <v/>
      </c>
      <c r="V105">
        <f>IF('Paramètres'!D106="","",'Paramètres'!D106)</f>
        <v/>
      </c>
      <c r="W105">
        <f>IF('Paramètres'!F106="","",'Paramètres'!F106)</f>
        <v/>
      </c>
      <c r="X105">
        <f>IF('Paramètres'!H106="","",'Paramètres'!H106)</f>
        <v/>
      </c>
    </row>
    <row r="106" ht="30" customHeight="1">
      <c r="A106" s="16" t="n"/>
      <c r="B106" s="16" t="n"/>
      <c r="C106" s="17" t="n"/>
      <c r="D106" s="17" t="n"/>
      <c r="E106" s="16" t="n"/>
      <c r="F106" s="16" t="n"/>
      <c r="G106" s="16" t="n"/>
      <c r="H106" s="18" t="n"/>
      <c r="I106" s="19" t="n"/>
      <c r="J106" s="19" t="n"/>
      <c r="K106" s="20" t="n"/>
      <c r="L106" s="9">
        <f>IF(OR(J106="",K106=""),"",ROUND(J106*(1+K106),2))</f>
        <v/>
      </c>
      <c r="M106" s="19" t="n"/>
      <c r="N106" s="17" t="n"/>
      <c r="O106" s="16" t="n"/>
      <c r="P106" s="9">
        <f>IF(OR(I106="",L106=""),"",L106-I106)</f>
        <v/>
      </c>
      <c r="Q106" s="9">
        <f>IF(L106="","",MAX(0,L106-IF(M106="",0,M106)))</f>
        <v/>
      </c>
      <c r="R106" s="21">
        <f>IF(H106="Annulée","",IF(AND(N106&lt;&gt;"",N106&lt;'Paramètres'!$B$3,Q106&gt;0),"Échéance dépassée",IF(AND(P106&lt;&gt;"",P106&gt;0),"Dépassement","")))</f>
        <v/>
      </c>
      <c r="S106" s="16" t="n"/>
      <c r="U106">
        <f>IF('Paramètres'!J107="","",'Paramètres'!J107)</f>
        <v/>
      </c>
      <c r="V106">
        <f>IF('Paramètres'!D107="","",'Paramètres'!D107)</f>
        <v/>
      </c>
      <c r="W106">
        <f>IF('Paramètres'!F107="","",'Paramètres'!F107)</f>
        <v/>
      </c>
      <c r="X106">
        <f>IF('Paramètres'!H107="","",'Paramètres'!H107)</f>
        <v/>
      </c>
    </row>
    <row r="107" ht="30" customHeight="1">
      <c r="A107" s="16" t="n"/>
      <c r="B107" s="16" t="n"/>
      <c r="C107" s="17" t="n"/>
      <c r="D107" s="17" t="n"/>
      <c r="E107" s="16" t="n"/>
      <c r="F107" s="16" t="n"/>
      <c r="G107" s="16" t="n"/>
      <c r="H107" s="18" t="n"/>
      <c r="I107" s="19" t="n"/>
      <c r="J107" s="19" t="n"/>
      <c r="K107" s="20" t="n"/>
      <c r="L107" s="7">
        <f>IF(OR(J107="",K107=""),"",ROUND(J107*(1+K107),2))</f>
        <v/>
      </c>
      <c r="M107" s="19" t="n"/>
      <c r="N107" s="17" t="n"/>
      <c r="O107" s="16" t="n"/>
      <c r="P107" s="7">
        <f>IF(OR(I107="",L107=""),"",L107-I107)</f>
        <v/>
      </c>
      <c r="Q107" s="7">
        <f>IF(L107="","",MAX(0,L107-IF(M107="",0,M107)))</f>
        <v/>
      </c>
      <c r="R107" s="22">
        <f>IF(H107="Annulée","",IF(AND(N107&lt;&gt;"",N107&lt;'Paramètres'!$B$3,Q107&gt;0),"Échéance dépassée",IF(AND(P107&lt;&gt;"",P107&gt;0),"Dépassement","")))</f>
        <v/>
      </c>
      <c r="S107" s="16" t="n"/>
      <c r="U107">
        <f>IF('Paramètres'!J108="","",'Paramètres'!J108)</f>
        <v/>
      </c>
      <c r="V107">
        <f>IF('Paramètres'!D108="","",'Paramètres'!D108)</f>
        <v/>
      </c>
      <c r="W107">
        <f>IF('Paramètres'!F108="","",'Paramètres'!F108)</f>
        <v/>
      </c>
      <c r="X107">
        <f>IF('Paramètres'!H108="","",'Paramètres'!H108)</f>
        <v/>
      </c>
    </row>
    <row r="108" ht="30" customHeight="1">
      <c r="A108" s="16" t="n"/>
      <c r="B108" s="16" t="n"/>
      <c r="C108" s="17" t="n"/>
      <c r="D108" s="17" t="n"/>
      <c r="E108" s="16" t="n"/>
      <c r="F108" s="16" t="n"/>
      <c r="G108" s="16" t="n"/>
      <c r="H108" s="18" t="n"/>
      <c r="I108" s="19" t="n"/>
      <c r="J108" s="19" t="n"/>
      <c r="K108" s="20" t="n"/>
      <c r="L108" s="9">
        <f>IF(OR(J108="",K108=""),"",ROUND(J108*(1+K108),2))</f>
        <v/>
      </c>
      <c r="M108" s="19" t="n"/>
      <c r="N108" s="17" t="n"/>
      <c r="O108" s="16" t="n"/>
      <c r="P108" s="9">
        <f>IF(OR(I108="",L108=""),"",L108-I108)</f>
        <v/>
      </c>
      <c r="Q108" s="9">
        <f>IF(L108="","",MAX(0,L108-IF(M108="",0,M108)))</f>
        <v/>
      </c>
      <c r="R108" s="21">
        <f>IF(H108="Annulée","",IF(AND(N108&lt;&gt;"",N108&lt;'Paramètres'!$B$3,Q108&gt;0),"Échéance dépassée",IF(AND(P108&lt;&gt;"",P108&gt;0),"Dépassement","")))</f>
        <v/>
      </c>
      <c r="S108" s="16" t="n"/>
      <c r="U108">
        <f>IF('Paramètres'!J109="","",'Paramètres'!J109)</f>
        <v/>
      </c>
      <c r="V108">
        <f>IF('Paramètres'!D109="","",'Paramètres'!D109)</f>
        <v/>
      </c>
      <c r="W108">
        <f>IF('Paramètres'!F109="","",'Paramètres'!F109)</f>
        <v/>
      </c>
      <c r="X108">
        <f>IF('Paramètres'!H109="","",'Paramètres'!H109)</f>
        <v/>
      </c>
    </row>
    <row r="109" ht="30" customHeight="1">
      <c r="A109" s="16" t="n"/>
      <c r="B109" s="16" t="n"/>
      <c r="C109" s="17" t="n"/>
      <c r="D109" s="17" t="n"/>
      <c r="E109" s="16" t="n"/>
      <c r="F109" s="16" t="n"/>
      <c r="G109" s="16" t="n"/>
      <c r="H109" s="18" t="n"/>
      <c r="I109" s="19" t="n"/>
      <c r="J109" s="19" t="n"/>
      <c r="K109" s="20" t="n"/>
      <c r="L109" s="7">
        <f>IF(OR(J109="",K109=""),"",ROUND(J109*(1+K109),2))</f>
        <v/>
      </c>
      <c r="M109" s="19" t="n"/>
      <c r="N109" s="17" t="n"/>
      <c r="O109" s="16" t="n"/>
      <c r="P109" s="7">
        <f>IF(OR(I109="",L109=""),"",L109-I109)</f>
        <v/>
      </c>
      <c r="Q109" s="7">
        <f>IF(L109="","",MAX(0,L109-IF(M109="",0,M109)))</f>
        <v/>
      </c>
      <c r="R109" s="22">
        <f>IF(H109="Annulée","",IF(AND(N109&lt;&gt;"",N109&lt;'Paramètres'!$B$3,Q109&gt;0),"Échéance dépassée",IF(AND(P109&lt;&gt;"",P109&gt;0),"Dépassement","")))</f>
        <v/>
      </c>
      <c r="S109" s="16" t="n"/>
      <c r="U109">
        <f>IF('Paramètres'!J110="","",'Paramètres'!J110)</f>
        <v/>
      </c>
      <c r="V109">
        <f>IF('Paramètres'!D110="","",'Paramètres'!D110)</f>
        <v/>
      </c>
      <c r="W109">
        <f>IF('Paramètres'!F110="","",'Paramètres'!F110)</f>
        <v/>
      </c>
      <c r="X109">
        <f>IF('Paramètres'!H110="","",'Paramètres'!H110)</f>
        <v/>
      </c>
    </row>
    <row r="110" ht="30" customHeight="1">
      <c r="A110" s="16" t="n"/>
      <c r="B110" s="16" t="n"/>
      <c r="C110" s="17" t="n"/>
      <c r="D110" s="17" t="n"/>
      <c r="E110" s="16" t="n"/>
      <c r="F110" s="16" t="n"/>
      <c r="G110" s="16" t="n"/>
      <c r="H110" s="18" t="n"/>
      <c r="I110" s="19" t="n"/>
      <c r="J110" s="19" t="n"/>
      <c r="K110" s="20" t="n"/>
      <c r="L110" s="9">
        <f>IF(OR(J110="",K110=""),"",ROUND(J110*(1+K110),2))</f>
        <v/>
      </c>
      <c r="M110" s="19" t="n"/>
      <c r="N110" s="17" t="n"/>
      <c r="O110" s="16" t="n"/>
      <c r="P110" s="9">
        <f>IF(OR(I110="",L110=""),"",L110-I110)</f>
        <v/>
      </c>
      <c r="Q110" s="9">
        <f>IF(L110="","",MAX(0,L110-IF(M110="",0,M110)))</f>
        <v/>
      </c>
      <c r="R110" s="21">
        <f>IF(H110="Annulée","",IF(AND(N110&lt;&gt;"",N110&lt;'Paramètres'!$B$3,Q110&gt;0),"Échéance dépassée",IF(AND(P110&lt;&gt;"",P110&gt;0),"Dépassement","")))</f>
        <v/>
      </c>
      <c r="S110" s="16" t="n"/>
      <c r="U110">
        <f>IF('Paramètres'!J111="","",'Paramètres'!J111)</f>
        <v/>
      </c>
      <c r="V110">
        <f>IF('Paramètres'!D111="","",'Paramètres'!D111)</f>
        <v/>
      </c>
      <c r="W110">
        <f>IF('Paramètres'!F111="","",'Paramètres'!F111)</f>
        <v/>
      </c>
      <c r="X110">
        <f>IF('Paramètres'!H111="","",'Paramètres'!H111)</f>
        <v/>
      </c>
    </row>
    <row r="111" ht="30" customHeight="1">
      <c r="A111" s="16" t="n"/>
      <c r="B111" s="16" t="n"/>
      <c r="C111" s="17" t="n"/>
      <c r="D111" s="17" t="n"/>
      <c r="E111" s="16" t="n"/>
      <c r="F111" s="16" t="n"/>
      <c r="G111" s="16" t="n"/>
      <c r="H111" s="18" t="n"/>
      <c r="I111" s="19" t="n"/>
      <c r="J111" s="19" t="n"/>
      <c r="K111" s="20" t="n"/>
      <c r="L111" s="7">
        <f>IF(OR(J111="",K111=""),"",ROUND(J111*(1+K111),2))</f>
        <v/>
      </c>
      <c r="M111" s="19" t="n"/>
      <c r="N111" s="17" t="n"/>
      <c r="O111" s="16" t="n"/>
      <c r="P111" s="7">
        <f>IF(OR(I111="",L111=""),"",L111-I111)</f>
        <v/>
      </c>
      <c r="Q111" s="7">
        <f>IF(L111="","",MAX(0,L111-IF(M111="",0,M111)))</f>
        <v/>
      </c>
      <c r="R111" s="22">
        <f>IF(H111="Annulée","",IF(AND(N111&lt;&gt;"",N111&lt;'Paramètres'!$B$3,Q111&gt;0),"Échéance dépassée",IF(AND(P111&lt;&gt;"",P111&gt;0),"Dépassement","")))</f>
        <v/>
      </c>
      <c r="S111" s="16" t="n"/>
      <c r="U111">
        <f>IF('Paramètres'!J112="","",'Paramètres'!J112)</f>
        <v/>
      </c>
      <c r="V111">
        <f>IF('Paramètres'!D112="","",'Paramètres'!D112)</f>
        <v/>
      </c>
      <c r="W111">
        <f>IF('Paramètres'!F112="","",'Paramètres'!F112)</f>
        <v/>
      </c>
      <c r="X111">
        <f>IF('Paramètres'!H112="","",'Paramètres'!H112)</f>
        <v/>
      </c>
    </row>
    <row r="112" ht="30" customHeight="1">
      <c r="A112" s="16" t="n"/>
      <c r="B112" s="16" t="n"/>
      <c r="C112" s="17" t="n"/>
      <c r="D112" s="17" t="n"/>
      <c r="E112" s="16" t="n"/>
      <c r="F112" s="16" t="n"/>
      <c r="G112" s="16" t="n"/>
      <c r="H112" s="18" t="n"/>
      <c r="I112" s="19" t="n"/>
      <c r="J112" s="19" t="n"/>
      <c r="K112" s="20" t="n"/>
      <c r="L112" s="9">
        <f>IF(OR(J112="",K112=""),"",ROUND(J112*(1+K112),2))</f>
        <v/>
      </c>
      <c r="M112" s="19" t="n"/>
      <c r="N112" s="17" t="n"/>
      <c r="O112" s="16" t="n"/>
      <c r="P112" s="9">
        <f>IF(OR(I112="",L112=""),"",L112-I112)</f>
        <v/>
      </c>
      <c r="Q112" s="9">
        <f>IF(L112="","",MAX(0,L112-IF(M112="",0,M112)))</f>
        <v/>
      </c>
      <c r="R112" s="21">
        <f>IF(H112="Annulée","",IF(AND(N112&lt;&gt;"",N112&lt;'Paramètres'!$B$3,Q112&gt;0),"Échéance dépassée",IF(AND(P112&lt;&gt;"",P112&gt;0),"Dépassement","")))</f>
        <v/>
      </c>
      <c r="S112" s="16" t="n"/>
      <c r="U112">
        <f>IF('Paramètres'!J113="","",'Paramètres'!J113)</f>
        <v/>
      </c>
      <c r="V112">
        <f>IF('Paramètres'!D113="","",'Paramètres'!D113)</f>
        <v/>
      </c>
      <c r="W112">
        <f>IF('Paramètres'!F113="","",'Paramètres'!F113)</f>
        <v/>
      </c>
      <c r="X112">
        <f>IF('Paramètres'!H113="","",'Paramètres'!H113)</f>
        <v/>
      </c>
    </row>
    <row r="113" ht="30" customHeight="1">
      <c r="A113" s="16" t="n"/>
      <c r="B113" s="16" t="n"/>
      <c r="C113" s="17" t="n"/>
      <c r="D113" s="17" t="n"/>
      <c r="E113" s="16" t="n"/>
      <c r="F113" s="16" t="n"/>
      <c r="G113" s="16" t="n"/>
      <c r="H113" s="18" t="n"/>
      <c r="I113" s="19" t="n"/>
      <c r="J113" s="19" t="n"/>
      <c r="K113" s="20" t="n"/>
      <c r="L113" s="7">
        <f>IF(OR(J113="",K113=""),"",ROUND(J113*(1+K113),2))</f>
        <v/>
      </c>
      <c r="M113" s="19" t="n"/>
      <c r="N113" s="17" t="n"/>
      <c r="O113" s="16" t="n"/>
      <c r="P113" s="7">
        <f>IF(OR(I113="",L113=""),"",L113-I113)</f>
        <v/>
      </c>
      <c r="Q113" s="7">
        <f>IF(L113="","",MAX(0,L113-IF(M113="",0,M113)))</f>
        <v/>
      </c>
      <c r="R113" s="22">
        <f>IF(H113="Annulée","",IF(AND(N113&lt;&gt;"",N113&lt;'Paramètres'!$B$3,Q113&gt;0),"Échéance dépassée",IF(AND(P113&lt;&gt;"",P113&gt;0),"Dépassement","")))</f>
        <v/>
      </c>
      <c r="S113" s="16" t="n"/>
      <c r="U113">
        <f>IF('Paramètres'!J114="","",'Paramètres'!J114)</f>
        <v/>
      </c>
      <c r="V113">
        <f>IF('Paramètres'!D114="","",'Paramètres'!D114)</f>
        <v/>
      </c>
      <c r="W113">
        <f>IF('Paramètres'!F114="","",'Paramètres'!F114)</f>
        <v/>
      </c>
      <c r="X113">
        <f>IF('Paramètres'!H114="","",'Paramètres'!H114)</f>
        <v/>
      </c>
    </row>
    <row r="114" ht="30" customHeight="1">
      <c r="A114" s="16" t="n"/>
      <c r="B114" s="16" t="n"/>
      <c r="C114" s="17" t="n"/>
      <c r="D114" s="17" t="n"/>
      <c r="E114" s="16" t="n"/>
      <c r="F114" s="16" t="n"/>
      <c r="G114" s="16" t="n"/>
      <c r="H114" s="18" t="n"/>
      <c r="I114" s="19" t="n"/>
      <c r="J114" s="19" t="n"/>
      <c r="K114" s="20" t="n"/>
      <c r="L114" s="9">
        <f>IF(OR(J114="",K114=""),"",ROUND(J114*(1+K114),2))</f>
        <v/>
      </c>
      <c r="M114" s="19" t="n"/>
      <c r="N114" s="17" t="n"/>
      <c r="O114" s="16" t="n"/>
      <c r="P114" s="9">
        <f>IF(OR(I114="",L114=""),"",L114-I114)</f>
        <v/>
      </c>
      <c r="Q114" s="9">
        <f>IF(L114="","",MAX(0,L114-IF(M114="",0,M114)))</f>
        <v/>
      </c>
      <c r="R114" s="21">
        <f>IF(H114="Annulée","",IF(AND(N114&lt;&gt;"",N114&lt;'Paramètres'!$B$3,Q114&gt;0),"Échéance dépassée",IF(AND(P114&lt;&gt;"",P114&gt;0),"Dépassement","")))</f>
        <v/>
      </c>
      <c r="S114" s="16" t="n"/>
      <c r="U114">
        <f>IF('Paramètres'!J115="","",'Paramètres'!J115)</f>
        <v/>
      </c>
      <c r="V114">
        <f>IF('Paramètres'!D115="","",'Paramètres'!D115)</f>
        <v/>
      </c>
      <c r="W114">
        <f>IF('Paramètres'!F115="","",'Paramètres'!F115)</f>
        <v/>
      </c>
      <c r="X114">
        <f>IF('Paramètres'!H115="","",'Paramètres'!H115)</f>
        <v/>
      </c>
    </row>
    <row r="115" ht="30" customHeight="1">
      <c r="A115" s="16" t="n"/>
      <c r="B115" s="16" t="n"/>
      <c r="C115" s="17" t="n"/>
      <c r="D115" s="17" t="n"/>
      <c r="E115" s="16" t="n"/>
      <c r="F115" s="16" t="n"/>
      <c r="G115" s="16" t="n"/>
      <c r="H115" s="18" t="n"/>
      <c r="I115" s="19" t="n"/>
      <c r="J115" s="19" t="n"/>
      <c r="K115" s="20" t="n"/>
      <c r="L115" s="7">
        <f>IF(OR(J115="",K115=""),"",ROUND(J115*(1+K115),2))</f>
        <v/>
      </c>
      <c r="M115" s="19" t="n"/>
      <c r="N115" s="17" t="n"/>
      <c r="O115" s="16" t="n"/>
      <c r="P115" s="7">
        <f>IF(OR(I115="",L115=""),"",L115-I115)</f>
        <v/>
      </c>
      <c r="Q115" s="7">
        <f>IF(L115="","",MAX(0,L115-IF(M115="",0,M115)))</f>
        <v/>
      </c>
      <c r="R115" s="22">
        <f>IF(H115="Annulée","",IF(AND(N115&lt;&gt;"",N115&lt;'Paramètres'!$B$3,Q115&gt;0),"Échéance dépassée",IF(AND(P115&lt;&gt;"",P115&gt;0),"Dépassement","")))</f>
        <v/>
      </c>
      <c r="S115" s="16" t="n"/>
      <c r="U115">
        <f>IF('Paramètres'!J116="","",'Paramètres'!J116)</f>
        <v/>
      </c>
      <c r="V115">
        <f>IF('Paramètres'!D116="","",'Paramètres'!D116)</f>
        <v/>
      </c>
      <c r="W115">
        <f>IF('Paramètres'!F116="","",'Paramètres'!F116)</f>
        <v/>
      </c>
      <c r="X115">
        <f>IF('Paramètres'!H116="","",'Paramètres'!H116)</f>
        <v/>
      </c>
    </row>
    <row r="116" ht="30" customHeight="1">
      <c r="A116" s="16" t="n"/>
      <c r="B116" s="16" t="n"/>
      <c r="C116" s="17" t="n"/>
      <c r="D116" s="17" t="n"/>
      <c r="E116" s="16" t="n"/>
      <c r="F116" s="16" t="n"/>
      <c r="G116" s="16" t="n"/>
      <c r="H116" s="18" t="n"/>
      <c r="I116" s="19" t="n"/>
      <c r="J116" s="19" t="n"/>
      <c r="K116" s="20" t="n"/>
      <c r="L116" s="9">
        <f>IF(OR(J116="",K116=""),"",ROUND(J116*(1+K116),2))</f>
        <v/>
      </c>
      <c r="M116" s="19" t="n"/>
      <c r="N116" s="17" t="n"/>
      <c r="O116" s="16" t="n"/>
      <c r="P116" s="9">
        <f>IF(OR(I116="",L116=""),"",L116-I116)</f>
        <v/>
      </c>
      <c r="Q116" s="9">
        <f>IF(L116="","",MAX(0,L116-IF(M116="",0,M116)))</f>
        <v/>
      </c>
      <c r="R116" s="21">
        <f>IF(H116="Annulée","",IF(AND(N116&lt;&gt;"",N116&lt;'Paramètres'!$B$3,Q116&gt;0),"Échéance dépassée",IF(AND(P116&lt;&gt;"",P116&gt;0),"Dépassement","")))</f>
        <v/>
      </c>
      <c r="S116" s="16" t="n"/>
      <c r="U116">
        <f>IF('Paramètres'!J117="","",'Paramètres'!J117)</f>
        <v/>
      </c>
      <c r="V116">
        <f>IF('Paramètres'!D117="","",'Paramètres'!D117)</f>
        <v/>
      </c>
      <c r="W116">
        <f>IF('Paramètres'!F117="","",'Paramètres'!F117)</f>
        <v/>
      </c>
      <c r="X116">
        <f>IF('Paramètres'!H117="","",'Paramètres'!H117)</f>
        <v/>
      </c>
    </row>
    <row r="117" ht="30" customHeight="1">
      <c r="A117" s="16" t="n"/>
      <c r="B117" s="16" t="n"/>
      <c r="C117" s="17" t="n"/>
      <c r="D117" s="17" t="n"/>
      <c r="E117" s="16" t="n"/>
      <c r="F117" s="16" t="n"/>
      <c r="G117" s="16" t="n"/>
      <c r="H117" s="18" t="n"/>
      <c r="I117" s="19" t="n"/>
      <c r="J117" s="19" t="n"/>
      <c r="K117" s="20" t="n"/>
      <c r="L117" s="7">
        <f>IF(OR(J117="",K117=""),"",ROUND(J117*(1+K117),2))</f>
        <v/>
      </c>
      <c r="M117" s="19" t="n"/>
      <c r="N117" s="17" t="n"/>
      <c r="O117" s="16" t="n"/>
      <c r="P117" s="7">
        <f>IF(OR(I117="",L117=""),"",L117-I117)</f>
        <v/>
      </c>
      <c r="Q117" s="7">
        <f>IF(L117="","",MAX(0,L117-IF(M117="",0,M117)))</f>
        <v/>
      </c>
      <c r="R117" s="22">
        <f>IF(H117="Annulée","",IF(AND(N117&lt;&gt;"",N117&lt;'Paramètres'!$B$3,Q117&gt;0),"Échéance dépassée",IF(AND(P117&lt;&gt;"",P117&gt;0),"Dépassement","")))</f>
        <v/>
      </c>
      <c r="S117" s="16" t="n"/>
      <c r="U117">
        <f>IF('Paramètres'!J118="","",'Paramètres'!J118)</f>
        <v/>
      </c>
      <c r="V117">
        <f>IF('Paramètres'!D118="","",'Paramètres'!D118)</f>
        <v/>
      </c>
      <c r="W117">
        <f>IF('Paramètres'!F118="","",'Paramètres'!F118)</f>
        <v/>
      </c>
      <c r="X117">
        <f>IF('Paramètres'!H118="","",'Paramètres'!H118)</f>
        <v/>
      </c>
    </row>
    <row r="118" ht="30" customHeight="1">
      <c r="A118" s="16" t="n"/>
      <c r="B118" s="16" t="n"/>
      <c r="C118" s="17" t="n"/>
      <c r="D118" s="17" t="n"/>
      <c r="E118" s="16" t="n"/>
      <c r="F118" s="16" t="n"/>
      <c r="G118" s="16" t="n"/>
      <c r="H118" s="18" t="n"/>
      <c r="I118" s="19" t="n"/>
      <c r="J118" s="19" t="n"/>
      <c r="K118" s="20" t="n"/>
      <c r="L118" s="9">
        <f>IF(OR(J118="",K118=""),"",ROUND(J118*(1+K118),2))</f>
        <v/>
      </c>
      <c r="M118" s="19" t="n"/>
      <c r="N118" s="17" t="n"/>
      <c r="O118" s="16" t="n"/>
      <c r="P118" s="9">
        <f>IF(OR(I118="",L118=""),"",L118-I118)</f>
        <v/>
      </c>
      <c r="Q118" s="9">
        <f>IF(L118="","",MAX(0,L118-IF(M118="",0,M118)))</f>
        <v/>
      </c>
      <c r="R118" s="21">
        <f>IF(H118="Annulée","",IF(AND(N118&lt;&gt;"",N118&lt;'Paramètres'!$B$3,Q118&gt;0),"Échéance dépassée",IF(AND(P118&lt;&gt;"",P118&gt;0),"Dépassement","")))</f>
        <v/>
      </c>
      <c r="S118" s="16" t="n"/>
      <c r="U118">
        <f>IF('Paramètres'!J119="","",'Paramètres'!J119)</f>
        <v/>
      </c>
      <c r="V118">
        <f>IF('Paramètres'!D119="","",'Paramètres'!D119)</f>
        <v/>
      </c>
      <c r="W118">
        <f>IF('Paramètres'!F119="","",'Paramètres'!F119)</f>
        <v/>
      </c>
      <c r="X118">
        <f>IF('Paramètres'!H119="","",'Paramètres'!H119)</f>
        <v/>
      </c>
    </row>
    <row r="119" ht="30" customHeight="1">
      <c r="A119" s="16" t="n"/>
      <c r="B119" s="16" t="n"/>
      <c r="C119" s="17" t="n"/>
      <c r="D119" s="17" t="n"/>
      <c r="E119" s="16" t="n"/>
      <c r="F119" s="16" t="n"/>
      <c r="G119" s="16" t="n"/>
      <c r="H119" s="18" t="n"/>
      <c r="I119" s="19" t="n"/>
      <c r="J119" s="19" t="n"/>
      <c r="K119" s="20" t="n"/>
      <c r="L119" s="7">
        <f>IF(OR(J119="",K119=""),"",ROUND(J119*(1+K119),2))</f>
        <v/>
      </c>
      <c r="M119" s="19" t="n"/>
      <c r="N119" s="17" t="n"/>
      <c r="O119" s="16" t="n"/>
      <c r="P119" s="7">
        <f>IF(OR(I119="",L119=""),"",L119-I119)</f>
        <v/>
      </c>
      <c r="Q119" s="7">
        <f>IF(L119="","",MAX(0,L119-IF(M119="",0,M119)))</f>
        <v/>
      </c>
      <c r="R119" s="22">
        <f>IF(H119="Annulée","",IF(AND(N119&lt;&gt;"",N119&lt;'Paramètres'!$B$3,Q119&gt;0),"Échéance dépassée",IF(AND(P119&lt;&gt;"",P119&gt;0),"Dépassement","")))</f>
        <v/>
      </c>
      <c r="S119" s="16" t="n"/>
      <c r="U119">
        <f>IF('Paramètres'!J120="","",'Paramètres'!J120)</f>
        <v/>
      </c>
      <c r="V119">
        <f>IF('Paramètres'!D120="","",'Paramètres'!D120)</f>
        <v/>
      </c>
      <c r="W119">
        <f>IF('Paramètres'!F120="","",'Paramètres'!F120)</f>
        <v/>
      </c>
      <c r="X119">
        <f>IF('Paramètres'!H120="","",'Paramètres'!H120)</f>
        <v/>
      </c>
    </row>
    <row r="120" ht="30" customHeight="1">
      <c r="A120" s="16" t="n"/>
      <c r="B120" s="16" t="n"/>
      <c r="C120" s="17" t="n"/>
      <c r="D120" s="17" t="n"/>
      <c r="E120" s="16" t="n"/>
      <c r="F120" s="16" t="n"/>
      <c r="G120" s="16" t="n"/>
      <c r="H120" s="18" t="n"/>
      <c r="I120" s="19" t="n"/>
      <c r="J120" s="19" t="n"/>
      <c r="K120" s="20" t="n"/>
      <c r="L120" s="9">
        <f>IF(OR(J120="",K120=""),"",ROUND(J120*(1+K120),2))</f>
        <v/>
      </c>
      <c r="M120" s="19" t="n"/>
      <c r="N120" s="17" t="n"/>
      <c r="O120" s="16" t="n"/>
      <c r="P120" s="9">
        <f>IF(OR(I120="",L120=""),"",L120-I120)</f>
        <v/>
      </c>
      <c r="Q120" s="9">
        <f>IF(L120="","",MAX(0,L120-IF(M120="",0,M120)))</f>
        <v/>
      </c>
      <c r="R120" s="21">
        <f>IF(H120="Annulée","",IF(AND(N120&lt;&gt;"",N120&lt;'Paramètres'!$B$3,Q120&gt;0),"Échéance dépassée",IF(AND(P120&lt;&gt;"",P120&gt;0),"Dépassement","")))</f>
        <v/>
      </c>
      <c r="S120" s="16" t="n"/>
      <c r="U120">
        <f>IF('Paramètres'!J121="","",'Paramètres'!J121)</f>
        <v/>
      </c>
      <c r="V120">
        <f>IF('Paramètres'!D121="","",'Paramètres'!D121)</f>
        <v/>
      </c>
      <c r="W120">
        <f>IF('Paramètres'!F121="","",'Paramètres'!F121)</f>
        <v/>
      </c>
      <c r="X120">
        <f>IF('Paramètres'!H121="","",'Paramètres'!H121)</f>
        <v/>
      </c>
    </row>
    <row r="121" ht="30" customHeight="1">
      <c r="A121" s="16" t="n"/>
      <c r="B121" s="16" t="n"/>
      <c r="C121" s="17" t="n"/>
      <c r="D121" s="17" t="n"/>
      <c r="E121" s="16" t="n"/>
      <c r="F121" s="16" t="n"/>
      <c r="G121" s="16" t="n"/>
      <c r="H121" s="18" t="n"/>
      <c r="I121" s="19" t="n"/>
      <c r="J121" s="19" t="n"/>
      <c r="K121" s="20" t="n"/>
      <c r="L121" s="7">
        <f>IF(OR(J121="",K121=""),"",ROUND(J121*(1+K121),2))</f>
        <v/>
      </c>
      <c r="M121" s="19" t="n"/>
      <c r="N121" s="17" t="n"/>
      <c r="O121" s="16" t="n"/>
      <c r="P121" s="7">
        <f>IF(OR(I121="",L121=""),"",L121-I121)</f>
        <v/>
      </c>
      <c r="Q121" s="7">
        <f>IF(L121="","",MAX(0,L121-IF(M121="",0,M121)))</f>
        <v/>
      </c>
      <c r="R121" s="22">
        <f>IF(H121="Annulée","",IF(AND(N121&lt;&gt;"",N121&lt;'Paramètres'!$B$3,Q121&gt;0),"Échéance dépassée",IF(AND(P121&lt;&gt;"",P121&gt;0),"Dépassement","")))</f>
        <v/>
      </c>
      <c r="S121" s="16" t="n"/>
      <c r="U121">
        <f>IF('Paramètres'!J122="","",'Paramètres'!J122)</f>
        <v/>
      </c>
      <c r="V121">
        <f>IF('Paramètres'!D122="","",'Paramètres'!D122)</f>
        <v/>
      </c>
      <c r="W121">
        <f>IF('Paramètres'!F122="","",'Paramètres'!F122)</f>
        <v/>
      </c>
      <c r="X121">
        <f>IF('Paramètres'!H122="","",'Paramètres'!H122)</f>
        <v/>
      </c>
    </row>
    <row r="122" ht="30" customHeight="1">
      <c r="A122" s="16" t="n"/>
      <c r="B122" s="16" t="n"/>
      <c r="C122" s="17" t="n"/>
      <c r="D122" s="17" t="n"/>
      <c r="E122" s="16" t="n"/>
      <c r="F122" s="16" t="n"/>
      <c r="G122" s="16" t="n"/>
      <c r="H122" s="18" t="n"/>
      <c r="I122" s="19" t="n"/>
      <c r="J122" s="19" t="n"/>
      <c r="K122" s="20" t="n"/>
      <c r="L122" s="9">
        <f>IF(OR(J122="",K122=""),"",ROUND(J122*(1+K122),2))</f>
        <v/>
      </c>
      <c r="M122" s="19" t="n"/>
      <c r="N122" s="17" t="n"/>
      <c r="O122" s="16" t="n"/>
      <c r="P122" s="9">
        <f>IF(OR(I122="",L122=""),"",L122-I122)</f>
        <v/>
      </c>
      <c r="Q122" s="9">
        <f>IF(L122="","",MAX(0,L122-IF(M122="",0,M122)))</f>
        <v/>
      </c>
      <c r="R122" s="21">
        <f>IF(H122="Annulée","",IF(AND(N122&lt;&gt;"",N122&lt;'Paramètres'!$B$3,Q122&gt;0),"Échéance dépassée",IF(AND(P122&lt;&gt;"",P122&gt;0),"Dépassement","")))</f>
        <v/>
      </c>
      <c r="S122" s="16" t="n"/>
      <c r="U122">
        <f>IF('Paramètres'!J123="","",'Paramètres'!J123)</f>
        <v/>
      </c>
      <c r="V122">
        <f>IF('Paramètres'!D123="","",'Paramètres'!D123)</f>
        <v/>
      </c>
      <c r="W122">
        <f>IF('Paramètres'!F123="","",'Paramètres'!F123)</f>
        <v/>
      </c>
      <c r="X122">
        <f>IF('Paramètres'!H123="","",'Paramètres'!H123)</f>
        <v/>
      </c>
    </row>
    <row r="123" ht="30" customHeight="1">
      <c r="A123" s="16" t="n"/>
      <c r="B123" s="16" t="n"/>
      <c r="C123" s="17" t="n"/>
      <c r="D123" s="17" t="n"/>
      <c r="E123" s="16" t="n"/>
      <c r="F123" s="16" t="n"/>
      <c r="G123" s="16" t="n"/>
      <c r="H123" s="18" t="n"/>
      <c r="I123" s="19" t="n"/>
      <c r="J123" s="19" t="n"/>
      <c r="K123" s="20" t="n"/>
      <c r="L123" s="7">
        <f>IF(OR(J123="",K123=""),"",ROUND(J123*(1+K123),2))</f>
        <v/>
      </c>
      <c r="M123" s="19" t="n"/>
      <c r="N123" s="17" t="n"/>
      <c r="O123" s="16" t="n"/>
      <c r="P123" s="7">
        <f>IF(OR(I123="",L123=""),"",L123-I123)</f>
        <v/>
      </c>
      <c r="Q123" s="7">
        <f>IF(L123="","",MAX(0,L123-IF(M123="",0,M123)))</f>
        <v/>
      </c>
      <c r="R123" s="22">
        <f>IF(H123="Annulée","",IF(AND(N123&lt;&gt;"",N123&lt;'Paramètres'!$B$3,Q123&gt;0),"Échéance dépassée",IF(AND(P123&lt;&gt;"",P123&gt;0),"Dépassement","")))</f>
        <v/>
      </c>
      <c r="S123" s="16" t="n"/>
      <c r="U123">
        <f>IF('Paramètres'!J124="","",'Paramètres'!J124)</f>
        <v/>
      </c>
      <c r="V123">
        <f>IF('Paramètres'!D124="","",'Paramètres'!D124)</f>
        <v/>
      </c>
      <c r="W123">
        <f>IF('Paramètres'!F124="","",'Paramètres'!F124)</f>
        <v/>
      </c>
      <c r="X123">
        <f>IF('Paramètres'!H124="","",'Paramètres'!H124)</f>
        <v/>
      </c>
    </row>
  </sheetData>
  <mergeCells count="1">
    <mergeCell ref="A1:S1"/>
  </mergeCells>
  <conditionalFormatting sqref="A4:S123">
    <cfRule type="expression" priority="1" dxfId="0" stopIfTrue="1">
      <formula>OR($R4="Échéance dépassée",AND(ISNUMBER($M4),ISNUMBER($L4),$M4&gt;$L4))</formula>
    </cfRule>
    <cfRule type="expression" priority="2" dxfId="2" stopIfTrue="1">
      <formula>$R4="Dépassement"</formula>
    </cfRule>
    <cfRule type="expression" priority="3" dxfId="1" stopIfTrue="1">
      <formula>AND($H4="Payée",$Q4=0,$L4&lt;&gt;"")</formula>
    </cfRule>
    <cfRule type="expression" priority="4" dxfId="3" stopIfTrue="1">
      <formula>$H4="Annulée"</formula>
    </cfRule>
  </conditionalFormatting>
  <dataValidations count="7">
    <dataValidation sqref="B4:B123" showDropDown="0" showInputMessage="0" showErrorMessage="1" allowBlank="0" errorTitle="Événement non proposé" error="Choisissez un événement présent dans la feuille Paramètres." type="list">
      <formula1>$U$2:$U$101</formula1>
    </dataValidation>
    <dataValidation sqref="E4:E123" showDropDown="0" showInputMessage="0" showErrorMessage="1" allowBlank="0" errorTitle="Catégorie non proposée" error="Choisissez une catégorie présente dans la feuille Paramètres." type="list">
      <formula1>$W$2:$W$10</formula1>
    </dataValidation>
    <dataValidation sqref="H4:H123" showDropDown="0" showInputMessage="0" showErrorMessage="1" allowBlank="0" errorTitle="Statut non proposé" error="Choisissez un statut présent dans la feuille Paramètres." type="list">
      <formula1>$V$2:$V$6</formula1>
    </dataValidation>
    <dataValidation sqref="K4:K123" showDropDown="0" showInputMessage="0" showErrorMessage="1" allowBlank="0" errorTitle="Taux non proposé" error="Choisissez un taux proposé dans la feuille Paramètres." type="list">
      <formula1>$X$2:$X$5</formula1>
    </dataValidation>
    <dataValidation sqref="C4:D123 N4:N123" showDropDown="0" showInputMessage="0" showErrorMessage="1" allowBlank="0" errorTitle="Date hors plage" error="Saisissez une date comprise entre le 01/01/2020 et le 31/12/2100." type="date" operator="between">
      <formula1>DATE(2020,1,1)</formula1>
      <formula2>DATE(2100,12,31)</formula2>
    </dataValidation>
    <dataValidation sqref="I4:J123" showDropDown="0" showInputMessage="0" showErrorMessage="1" allowBlank="0" errorTitle="Montant incorrect" error="Saisissez un nombre positif ou nul." type="decimal" operator="greaterThanOrEqual">
      <formula1>0</formula1>
    </dataValidation>
    <dataValidation sqref="M4:M123" showDropDown="0" showInputMessage="0" showErrorMessage="1" allowBlank="0" errorTitle="Paiement incorrect" error="Le montant payé doit être positif ou nul et ne doit pas dépasser le TTC constaté lorsqu’il est renseigné." type="custom">
      <formula1>OR(M4="",AND(ISNUMBER(M4),M4&gt;=0,OR(L4="",M4&lt;=L4)))</formula1>
    </dataValidation>
  </dataValidations>
  <pageMargins left="0.3" right="0.3" top="0.5" bottom="0.5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397A62"/>
    <outlinePr summaryBelow="1" summaryRight="1"/>
    <pageSetUpPr fitToPage="1"/>
  </sheetPr>
  <dimension ref="A1:K102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48" customWidth="1" min="2" max="2"/>
    <col width="3" customWidth="1" min="3" max="3"/>
    <col width="18" customWidth="1" min="4" max="4"/>
    <col width="3" customWidth="1" min="5" max="5"/>
    <col width="22" customWidth="1" min="6" max="6"/>
    <col width="3" customWidth="1" min="7" max="7"/>
    <col width="20" customWidth="1" min="8" max="8"/>
    <col width="3" customWidth="1" min="9" max="9"/>
    <col width="32" customWidth="1" min="10" max="10"/>
    <col width="21" customWidth="1" min="11" max="11"/>
  </cols>
  <sheetData>
    <row r="1" ht="28" customHeight="1">
      <c r="A1" s="1" t="inlineStr">
        <is>
          <t>Paramètres et budgets événementiels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7" t="n"/>
    </row>
    <row r="2" ht="30" customHeight="1">
      <c r="A2" s="5" t="inlineStr">
        <is>
          <t>Paramètre</t>
        </is>
      </c>
      <c r="B2" s="5" t="inlineStr">
        <is>
          <t>Valeur</t>
        </is>
      </c>
      <c r="D2" s="5" t="inlineStr">
        <is>
          <t>Statuts</t>
        </is>
      </c>
      <c r="F2" s="5" t="inlineStr">
        <is>
          <t>Catégories</t>
        </is>
      </c>
      <c r="H2" s="5" t="inlineStr">
        <is>
          <t>Taux de TVA proposés</t>
        </is>
      </c>
      <c r="J2" s="5" t="inlineStr">
        <is>
          <t>Événement</t>
        </is>
      </c>
      <c r="K2" s="5" t="inlineStr">
        <is>
          <t>Budget global TTC</t>
        </is>
      </c>
    </row>
    <row r="3" ht="22" customHeight="1">
      <c r="A3" s="23" t="inlineStr">
        <is>
          <t>Date de référence (repère « Date_Reference »)</t>
        </is>
      </c>
      <c r="B3" s="17" t="n">
        <v>46273</v>
      </c>
      <c r="D3" s="23" t="inlineStr">
        <is>
          <t>Prévue</t>
        </is>
      </c>
      <c r="F3" s="23" t="inlineStr">
        <is>
          <t>Lieu</t>
        </is>
      </c>
      <c r="H3" s="20" t="n">
        <v>0</v>
      </c>
      <c r="J3" s="23" t="inlineStr">
        <is>
          <t>Séminaire fictif Alpha</t>
        </is>
      </c>
      <c r="K3" s="19" t="n">
        <v>12000</v>
      </c>
    </row>
    <row r="4" ht="22" customHeight="1">
      <c r="D4" s="23" t="inlineStr">
        <is>
          <t>Commandée</t>
        </is>
      </c>
      <c r="F4" s="23" t="inlineStr">
        <is>
          <t>Technique</t>
        </is>
      </c>
      <c r="H4" s="20" t="n">
        <v>0.055</v>
      </c>
      <c r="J4" s="23" t="inlineStr">
        <is>
          <t>Convention fictive Bêta</t>
        </is>
      </c>
      <c r="K4" s="19" t="n">
        <v>18500</v>
      </c>
    </row>
    <row r="5" ht="22" customHeight="1">
      <c r="D5" s="23" t="inlineStr">
        <is>
          <t>Facturée</t>
        </is>
      </c>
      <c r="F5" s="23" t="inlineStr">
        <is>
          <t>Restauration</t>
        </is>
      </c>
      <c r="H5" s="20" t="n">
        <v>0.1</v>
      </c>
      <c r="J5" s="23" t="n"/>
      <c r="K5" s="19" t="n"/>
    </row>
    <row r="6" ht="22" customHeight="1">
      <c r="A6" s="5" t="inlineStr">
        <is>
          <t>Repère</t>
        </is>
      </c>
      <c r="B6" s="5" t="inlineStr">
        <is>
          <t>Précision</t>
        </is>
      </c>
      <c r="D6" s="23" t="inlineStr">
        <is>
          <t>Payée</t>
        </is>
      </c>
      <c r="F6" s="23" t="inlineStr">
        <is>
          <t>Communication</t>
        </is>
      </c>
      <c r="H6" s="20" t="n">
        <v>0.2</v>
      </c>
      <c r="J6" s="23" t="n"/>
      <c r="K6" s="19" t="n"/>
    </row>
    <row r="7" ht="22" customHeight="1">
      <c r="A7" s="24" t="inlineStr">
        <is>
          <t>Cellules jaunes</t>
        </is>
      </c>
      <c r="B7" s="24" t="inlineStr">
        <is>
          <t>Valeurs modifiables.</t>
        </is>
      </c>
      <c r="D7" s="23" t="inlineStr">
        <is>
          <t>Annulée</t>
        </is>
      </c>
      <c r="F7" s="23" t="inlineStr">
        <is>
          <t>Transport</t>
        </is>
      </c>
      <c r="J7" s="23" t="n"/>
      <c r="K7" s="19" t="n"/>
    </row>
    <row r="8" ht="22" customHeight="1">
      <c r="A8" s="25" t="inlineStr">
        <is>
          <t>Taux de TVA</t>
        </is>
      </c>
      <c r="B8" s="25" t="inlineStr">
        <is>
          <t>Propositions à adapter au contexte de la dépense.</t>
        </is>
      </c>
      <c r="F8" s="23" t="inlineStr">
        <is>
          <t>Hébergement</t>
        </is>
      </c>
      <c r="J8" s="23" t="n"/>
      <c r="K8" s="19" t="n"/>
    </row>
    <row r="9" ht="22" customHeight="1">
      <c r="A9" s="24" t="inlineStr">
        <is>
          <t>Budgets</t>
        </is>
      </c>
      <c r="B9" s="24" t="inlineStr">
        <is>
          <t>Hypothèses internes de pilotage, sans garantie contractuelle.</t>
        </is>
      </c>
      <c r="F9" s="23" t="inlineStr">
        <is>
          <t>Animation</t>
        </is>
      </c>
      <c r="J9" s="23" t="n"/>
      <c r="K9" s="19" t="n"/>
    </row>
    <row r="10" ht="22" customHeight="1">
      <c r="A10" s="25" t="inlineStr">
        <is>
          <t>Périmètre</t>
        </is>
      </c>
      <c r="B10" s="25" t="inlineStr">
        <is>
          <t>Le classeur ne remplace aucun contrôle comptable, fiscal ou juridique.</t>
        </is>
      </c>
      <c r="F10" s="23" t="inlineStr">
        <is>
          <t>Fournitures</t>
        </is>
      </c>
      <c r="J10" s="23" t="n"/>
      <c r="K10" s="19" t="n"/>
    </row>
    <row r="11" ht="22" customHeight="1">
      <c r="F11" s="23" t="inlineStr">
        <is>
          <t>Divers</t>
        </is>
      </c>
      <c r="J11" s="23" t="n"/>
      <c r="K11" s="19" t="n"/>
    </row>
    <row r="12" ht="22" customHeight="1">
      <c r="J12" s="23" t="n"/>
      <c r="K12" s="19" t="n"/>
    </row>
    <row r="13" ht="22" customHeight="1">
      <c r="J13" s="23" t="n"/>
      <c r="K13" s="19" t="n"/>
    </row>
    <row r="14" ht="22" customHeight="1">
      <c r="J14" s="23" t="n"/>
      <c r="K14" s="19" t="n"/>
    </row>
    <row r="15" ht="22" customHeight="1">
      <c r="J15" s="23" t="n"/>
      <c r="K15" s="19" t="n"/>
    </row>
    <row r="16" ht="22" customHeight="1">
      <c r="J16" s="23" t="n"/>
      <c r="K16" s="19" t="n"/>
    </row>
    <row r="17" ht="22" customHeight="1">
      <c r="J17" s="23" t="n"/>
      <c r="K17" s="19" t="n"/>
    </row>
    <row r="18" ht="22" customHeight="1">
      <c r="J18" s="23" t="n"/>
      <c r="K18" s="19" t="n"/>
    </row>
    <row r="19" ht="22" customHeight="1">
      <c r="J19" s="23" t="n"/>
      <c r="K19" s="19" t="n"/>
    </row>
    <row r="20" ht="22" customHeight="1">
      <c r="J20" s="23" t="n"/>
      <c r="K20" s="19" t="n"/>
    </row>
    <row r="21" ht="22" customHeight="1">
      <c r="J21" s="23" t="n"/>
      <c r="K21" s="19" t="n"/>
    </row>
    <row r="22" ht="22" customHeight="1">
      <c r="J22" s="23" t="n"/>
      <c r="K22" s="19" t="n"/>
    </row>
    <row r="23" ht="22" customHeight="1">
      <c r="J23" s="23" t="n"/>
      <c r="K23" s="19" t="n"/>
    </row>
    <row r="24" ht="22" customHeight="1">
      <c r="J24" s="23" t="n"/>
      <c r="K24" s="19" t="n"/>
    </row>
    <row r="25" ht="22" customHeight="1">
      <c r="J25" s="23" t="n"/>
      <c r="K25" s="19" t="n"/>
    </row>
    <row r="26" ht="22" customHeight="1">
      <c r="J26" s="23" t="n"/>
      <c r="K26" s="19" t="n"/>
    </row>
    <row r="27" ht="22" customHeight="1">
      <c r="J27" s="23" t="n"/>
      <c r="K27" s="19" t="n"/>
    </row>
    <row r="28" ht="22" customHeight="1">
      <c r="J28" s="23" t="n"/>
      <c r="K28" s="19" t="n"/>
    </row>
    <row r="29" ht="22" customHeight="1">
      <c r="J29" s="23" t="n"/>
      <c r="K29" s="19" t="n"/>
    </row>
    <row r="30" ht="22" customHeight="1">
      <c r="J30" s="23" t="n"/>
      <c r="K30" s="19" t="n"/>
    </row>
    <row r="31" ht="22" customHeight="1">
      <c r="J31" s="23" t="n"/>
      <c r="K31" s="19" t="n"/>
    </row>
    <row r="32" ht="22" customHeight="1">
      <c r="J32" s="23" t="n"/>
      <c r="K32" s="19" t="n"/>
    </row>
    <row r="33" ht="22" customHeight="1">
      <c r="J33" s="23" t="n"/>
      <c r="K33" s="19" t="n"/>
    </row>
    <row r="34" ht="22" customHeight="1">
      <c r="J34" s="23" t="n"/>
      <c r="K34" s="19" t="n"/>
    </row>
    <row r="35" ht="22" customHeight="1">
      <c r="J35" s="23" t="n"/>
      <c r="K35" s="19" t="n"/>
    </row>
    <row r="36" ht="22" customHeight="1">
      <c r="J36" s="23" t="n"/>
      <c r="K36" s="19" t="n"/>
    </row>
    <row r="37" ht="22" customHeight="1">
      <c r="J37" s="23" t="n"/>
      <c r="K37" s="19" t="n"/>
    </row>
    <row r="38" ht="22" customHeight="1">
      <c r="J38" s="23" t="n"/>
      <c r="K38" s="19" t="n"/>
    </row>
    <row r="39" ht="22" customHeight="1">
      <c r="J39" s="23" t="n"/>
      <c r="K39" s="19" t="n"/>
    </row>
    <row r="40" ht="22" customHeight="1">
      <c r="J40" s="23" t="n"/>
      <c r="K40" s="19" t="n"/>
    </row>
    <row r="41" ht="22" customHeight="1">
      <c r="J41" s="23" t="n"/>
      <c r="K41" s="19" t="n"/>
    </row>
    <row r="42" ht="22" customHeight="1">
      <c r="J42" s="23" t="n"/>
      <c r="K42" s="19" t="n"/>
    </row>
    <row r="43" ht="22" customHeight="1">
      <c r="J43" s="23" t="n"/>
      <c r="K43" s="19" t="n"/>
    </row>
    <row r="44" ht="22" customHeight="1">
      <c r="J44" s="23" t="n"/>
      <c r="K44" s="19" t="n"/>
    </row>
    <row r="45" ht="22" customHeight="1">
      <c r="J45" s="23" t="n"/>
      <c r="K45" s="19" t="n"/>
    </row>
    <row r="46" ht="22" customHeight="1">
      <c r="J46" s="23" t="n"/>
      <c r="K46" s="19" t="n"/>
    </row>
    <row r="47" ht="22" customHeight="1">
      <c r="J47" s="23" t="n"/>
      <c r="K47" s="19" t="n"/>
    </row>
    <row r="48" ht="22" customHeight="1">
      <c r="J48" s="23" t="n"/>
      <c r="K48" s="19" t="n"/>
    </row>
    <row r="49" ht="22" customHeight="1">
      <c r="J49" s="23" t="n"/>
      <c r="K49" s="19" t="n"/>
    </row>
    <row r="50" ht="22" customHeight="1">
      <c r="J50" s="23" t="n"/>
      <c r="K50" s="19" t="n"/>
    </row>
    <row r="51" ht="22" customHeight="1">
      <c r="J51" s="23" t="n"/>
      <c r="K51" s="19" t="n"/>
    </row>
    <row r="52" ht="22" customHeight="1">
      <c r="J52" s="23" t="n"/>
      <c r="K52" s="19" t="n"/>
    </row>
    <row r="53" ht="22" customHeight="1">
      <c r="J53" s="23" t="n"/>
      <c r="K53" s="19" t="n"/>
    </row>
    <row r="54" ht="22" customHeight="1">
      <c r="J54" s="23" t="n"/>
      <c r="K54" s="19" t="n"/>
    </row>
    <row r="55" ht="22" customHeight="1">
      <c r="J55" s="23" t="n"/>
      <c r="K55" s="19" t="n"/>
    </row>
    <row r="56" ht="22" customHeight="1">
      <c r="J56" s="23" t="n"/>
      <c r="K56" s="19" t="n"/>
    </row>
    <row r="57" ht="22" customHeight="1">
      <c r="J57" s="23" t="n"/>
      <c r="K57" s="19" t="n"/>
    </row>
    <row r="58" ht="22" customHeight="1">
      <c r="J58" s="23" t="n"/>
      <c r="K58" s="19" t="n"/>
    </row>
    <row r="59" ht="22" customHeight="1">
      <c r="J59" s="23" t="n"/>
      <c r="K59" s="19" t="n"/>
    </row>
    <row r="60" ht="22" customHeight="1">
      <c r="J60" s="23" t="n"/>
      <c r="K60" s="19" t="n"/>
    </row>
    <row r="61" ht="22" customHeight="1">
      <c r="J61" s="23" t="n"/>
      <c r="K61" s="19" t="n"/>
    </row>
    <row r="62" ht="22" customHeight="1">
      <c r="J62" s="23" t="n"/>
      <c r="K62" s="19" t="n"/>
    </row>
    <row r="63" ht="22" customHeight="1">
      <c r="J63" s="23" t="n"/>
      <c r="K63" s="19" t="n"/>
    </row>
    <row r="64" ht="22" customHeight="1">
      <c r="J64" s="23" t="n"/>
      <c r="K64" s="19" t="n"/>
    </row>
    <row r="65" ht="22" customHeight="1">
      <c r="J65" s="23" t="n"/>
      <c r="K65" s="19" t="n"/>
    </row>
    <row r="66" ht="22" customHeight="1">
      <c r="J66" s="23" t="n"/>
      <c r="K66" s="19" t="n"/>
    </row>
    <row r="67" ht="22" customHeight="1">
      <c r="J67" s="23" t="n"/>
      <c r="K67" s="19" t="n"/>
    </row>
    <row r="68" ht="22" customHeight="1">
      <c r="J68" s="23" t="n"/>
      <c r="K68" s="19" t="n"/>
    </row>
    <row r="69" ht="22" customHeight="1">
      <c r="J69" s="23" t="n"/>
      <c r="K69" s="19" t="n"/>
    </row>
    <row r="70" ht="22" customHeight="1">
      <c r="J70" s="23" t="n"/>
      <c r="K70" s="19" t="n"/>
    </row>
    <row r="71" ht="22" customHeight="1">
      <c r="J71" s="23" t="n"/>
      <c r="K71" s="19" t="n"/>
    </row>
    <row r="72" ht="22" customHeight="1">
      <c r="J72" s="23" t="n"/>
      <c r="K72" s="19" t="n"/>
    </row>
    <row r="73" ht="22" customHeight="1">
      <c r="J73" s="23" t="n"/>
      <c r="K73" s="19" t="n"/>
    </row>
    <row r="74" ht="22" customHeight="1">
      <c r="J74" s="23" t="n"/>
      <c r="K74" s="19" t="n"/>
    </row>
    <row r="75" ht="22" customHeight="1">
      <c r="J75" s="23" t="n"/>
      <c r="K75" s="19" t="n"/>
    </row>
    <row r="76" ht="22" customHeight="1">
      <c r="J76" s="23" t="n"/>
      <c r="K76" s="19" t="n"/>
    </row>
    <row r="77" ht="22" customHeight="1">
      <c r="J77" s="23" t="n"/>
      <c r="K77" s="19" t="n"/>
    </row>
    <row r="78" ht="22" customHeight="1">
      <c r="J78" s="23" t="n"/>
      <c r="K78" s="19" t="n"/>
    </row>
    <row r="79" ht="22" customHeight="1">
      <c r="J79" s="23" t="n"/>
      <c r="K79" s="19" t="n"/>
    </row>
    <row r="80" ht="22" customHeight="1">
      <c r="J80" s="23" t="n"/>
      <c r="K80" s="19" t="n"/>
    </row>
    <row r="81" ht="22" customHeight="1">
      <c r="J81" s="23" t="n"/>
      <c r="K81" s="19" t="n"/>
    </row>
    <row r="82" ht="22" customHeight="1">
      <c r="J82" s="23" t="n"/>
      <c r="K82" s="19" t="n"/>
    </row>
    <row r="83" ht="22" customHeight="1">
      <c r="J83" s="23" t="n"/>
      <c r="K83" s="19" t="n"/>
    </row>
    <row r="84" ht="22" customHeight="1">
      <c r="J84" s="23" t="n"/>
      <c r="K84" s="19" t="n"/>
    </row>
    <row r="85" ht="22" customHeight="1">
      <c r="J85" s="23" t="n"/>
      <c r="K85" s="19" t="n"/>
    </row>
    <row r="86" ht="22" customHeight="1">
      <c r="J86" s="23" t="n"/>
      <c r="K86" s="19" t="n"/>
    </row>
    <row r="87" ht="22" customHeight="1">
      <c r="J87" s="23" t="n"/>
      <c r="K87" s="19" t="n"/>
    </row>
    <row r="88" ht="22" customHeight="1">
      <c r="J88" s="23" t="n"/>
      <c r="K88" s="19" t="n"/>
    </row>
    <row r="89" ht="22" customHeight="1">
      <c r="J89" s="23" t="n"/>
      <c r="K89" s="19" t="n"/>
    </row>
    <row r="90" ht="22" customHeight="1">
      <c r="J90" s="23" t="n"/>
      <c r="K90" s="19" t="n"/>
    </row>
    <row r="91" ht="22" customHeight="1">
      <c r="J91" s="23" t="n"/>
      <c r="K91" s="19" t="n"/>
    </row>
    <row r="92" ht="22" customHeight="1">
      <c r="J92" s="23" t="n"/>
      <c r="K92" s="19" t="n"/>
    </row>
    <row r="93" ht="22" customHeight="1">
      <c r="J93" s="23" t="n"/>
      <c r="K93" s="19" t="n"/>
    </row>
    <row r="94" ht="22" customHeight="1">
      <c r="J94" s="23" t="n"/>
      <c r="K94" s="19" t="n"/>
    </row>
    <row r="95" ht="22" customHeight="1">
      <c r="J95" s="23" t="n"/>
      <c r="K95" s="19" t="n"/>
    </row>
    <row r="96" ht="22" customHeight="1">
      <c r="J96" s="23" t="n"/>
      <c r="K96" s="19" t="n"/>
    </row>
    <row r="97" ht="22" customHeight="1">
      <c r="J97" s="23" t="n"/>
      <c r="K97" s="19" t="n"/>
    </row>
    <row r="98" ht="22" customHeight="1">
      <c r="J98" s="23" t="n"/>
      <c r="K98" s="19" t="n"/>
    </row>
    <row r="99" ht="22" customHeight="1">
      <c r="J99" s="23" t="n"/>
      <c r="K99" s="19" t="n"/>
    </row>
    <row r="100" ht="22" customHeight="1">
      <c r="J100" s="23" t="n"/>
      <c r="K100" s="19" t="n"/>
    </row>
    <row r="101" ht="22" customHeight="1">
      <c r="J101" s="23" t="n"/>
      <c r="K101" s="19" t="n"/>
    </row>
    <row r="102" ht="22" customHeight="1">
      <c r="J102" s="23" t="n"/>
      <c r="K102" s="19" t="n"/>
    </row>
  </sheetData>
  <mergeCells count="1">
    <mergeCell ref="A1:K1"/>
  </mergeCells>
  <dataValidations count="3">
    <dataValidation sqref="B3" showDropDown="0" showInputMessage="0" showErrorMessage="1" allowBlank="0" errorTitle="Date de référence incorrecte" error="Saisissez une date comprise entre le 01/01/2020 et le 31/12/2100." type="date" operator="between">
      <formula1>DATE(2020,1,1)</formula1>
      <formula2>DATE(2100,12,31)</formula2>
    </dataValidation>
    <dataValidation sqref="K3:K102" showDropDown="0" showInputMessage="0" showErrorMessage="1" allowBlank="0" errorTitle="Budget incorrect" error="Saisissez un budget positif ou nul." type="decimal" operator="greaterThanOrEqual">
      <formula1>0</formula1>
    </dataValidation>
    <dataValidation sqref="H3:H6" showDropDown="0" showInputMessage="0" showErrorMessage="1" allowBlank="0" errorTitle="Taux incorrect" error="Saisissez un taux compris entre 0 % et 100 %." type="decimal" operator="between">
      <formula1>0</formula1>
      <formula2>1</formula2>
    </dataValidation>
  </dataValidations>
  <pageMargins left="0.3" right="0.3" top="0.5" bottom="0.5" header="0.5" footer="0.5"/>
  <pageSetup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Équipe événementielle fictive Orbe</dc:creator>
  <dc:title xmlns:dc="http://purl.org/dc/elements/1.1/">Suivi fictif des dépenses événementielles</dc:title>
  <dc:subject xmlns:dc="http://purl.org/dc/elements/1.1/">Pilotage des dépenses prévues, constatées et payées</dc:subject>
  <dcterms:created xmlns:dcterms="http://purl.org/dc/terms/" xmlns:xsi="http://www.w3.org/2001/XMLSchema-instance" xsi:type="dcterms:W3CDTF">2026-09-08T10:39:21Z</dcterms:created>
  <dcterms:modified xmlns:dcterms="http://purl.org/dc/terms/" xmlns:xsi="http://www.w3.org/2001/XMLSchema-instance" xsi:type="dcterms:W3CDTF">2026-09-08T10:39:23+00:00Z</dcterms:modified>
</cp:coreProperties>
</file>