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Scénarios" sheetId="3" state="visible" r:id="rId3"/>
    <sheet xmlns:r="http://schemas.openxmlformats.org/officeDocument/2006/relationships" name="A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 ##0,00 [$€-fr-FR];-# ##0,00 [$€-fr-FR]"/>
    <numFmt numFmtId="166" formatCode="0 &quot;jours&quot;"/>
    <numFmt numFmtId="167" formatCode="0 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F5566"/>
      <sz val="10"/>
    </font>
    <font>
      <name val="Aptos"/>
      <b val="1"/>
      <color rgb="00FFFFFF"/>
      <sz val="10"/>
    </font>
    <font>
      <name val="Aptos"/>
      <b val="1"/>
      <color rgb="00352646"/>
      <sz val="10"/>
    </font>
    <font>
      <name val="Aptos"/>
      <color rgb="00352646"/>
      <sz val="10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DF5149"/>
      </patternFill>
    </fill>
    <fill>
      <patternFill patternType="solid">
        <fgColor rgb="00FFF5ED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1" fontId="5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164" fontId="5" fillId="5" borderId="1" applyAlignment="1" pivotButton="0" quotePrefix="0" xfId="0">
      <alignment horizontal="left" vertical="top" wrapText="1"/>
    </xf>
    <xf numFmtId="165" fontId="5" fillId="4" borderId="1" applyAlignment="1" pivotButton="0" quotePrefix="0" xfId="0">
      <alignment horizontal="left" vertical="top" wrapText="1"/>
    </xf>
    <xf numFmtId="1" fontId="5" fillId="5" borderId="1" applyAlignment="1" pivotButton="0" quotePrefix="0" xfId="0">
      <alignment horizontal="left" vertical="top" wrapText="1"/>
    </xf>
    <xf numFmtId="166" fontId="5" fillId="4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center" vertical="center" wrapText="1"/>
    </xf>
    <xf numFmtId="167" fontId="5" fillId="4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center" vertical="center" wrapText="1"/>
    </xf>
    <xf numFmtId="167" fontId="5" fillId="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7" fontId="5" fillId="4" borderId="1" applyAlignment="1" pivotButton="0" quotePrefix="0" xfId="0">
      <alignment horizontal="center" vertical="center" wrapText="1"/>
    </xf>
    <xf numFmtId="167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6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color rgb="00352646"/>
        <sz val="10"/>
      </font>
      <fill>
        <patternFill patternType="solid">
          <fgColor rgb="00D9D9D9"/>
        </patternFill>
      </fill>
    </dxf>
    <dxf>
      <font>
        <name val="Aptos"/>
        <b val="1"/>
        <color rgb="00FFFFFF"/>
        <sz val="10"/>
      </font>
      <fill>
        <patternFill patternType="solid">
          <fgColor rgb="00352646"/>
        </patternFill>
      </fill>
    </dxf>
    <dxf>
      <font>
        <name val="Aptos"/>
        <color rgb="00352646"/>
        <sz val="10"/>
      </font>
      <fill>
        <patternFill patternType="solid">
          <fgColor rgb="00F2A65A"/>
        </patternFill>
      </fill>
    </dxf>
    <dxf>
      <font>
        <name val="Aptos"/>
        <color rgb="00FFFFFF"/>
        <sz val="10"/>
      </font>
      <fill>
        <patternFill patternType="solid">
          <fgColor rgb="0035264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Scenarios" displayName="tScenarios" ref="A1:O101" headerRowCount="1">
  <autoFilter ref="A1:O101"/>
  <tableColumns count="15">
    <tableColumn id="1" name="ID scénario"/>
    <tableColumn id="2" name="Libellé"/>
    <tableColumn id="3" name="Date envisagée"/>
    <tableColumn id="4" name="Site ou format"/>
    <tableColumn id="5" name="Coûts engagés (€)"/>
    <tableColumn id="6" name="Frais de report estimés (€)"/>
    <tableColumn id="7" name="Économies ou remboursements estimés (€)"/>
    <tableColumn id="8" name="Coût net estimé (€)"/>
    <tableColumn id="9" name="Écart au budget (€)"/>
    <tableColumn id="10" name="Jours de report"/>
    <tableColumn id="11" name="Actions ouvertes"/>
    <tableColumn id="12" name="Actions critiques bloquées"/>
    <tableColumn id="13" name="Taux d’avancement"/>
    <tableColumn id="14" name="Décision"/>
    <tableColumn id="15" name="Commentaire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Actions" displayName="tActions" ref="A1:L201" headerRowCount="1">
  <autoFilter ref="A1:L201"/>
  <tableColumns count="12">
    <tableColumn id="1" name="ID action"/>
    <tableColumn id="2" name="ID scénario"/>
    <tableColumn id="3" name="Domaine"/>
    <tableColumn id="4" name="Tâche"/>
    <tableColumn id="5" name="Responsable fonctionnel"/>
    <tableColumn id="6" name="Échéance"/>
    <tableColumn id="7" name="Statut"/>
    <tableColumn id="8" name="Priorité"/>
    <tableColumn id="9" name="Dépendance"/>
    <tableColumn id="10" name="Coût estimé (€)"/>
    <tableColumn id="11" name="Alerte"/>
    <tableColumn id="12" name="Commentair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42" customWidth="1" min="2" max="2"/>
    <col width="12" customWidth="1" min="3" max="3"/>
  </cols>
  <sheetData>
    <row r="1" ht="28" customHeight="1">
      <c r="A1" s="1" t="inlineStr">
        <is>
          <t>Synthèse des scénarios de report</t>
        </is>
      </c>
      <c r="B1" s="30" t="n"/>
      <c r="C1" s="31" t="n"/>
    </row>
    <row r="2" ht="34" customHeight="1">
      <c r="A2" s="2" t="inlineStr">
        <is>
          <t>Aide à la décision interne fondée sur des hypothèses saisies manuellement. Les cellules jaunes des feuilles opérationnelles sont modifiables.</t>
        </is>
      </c>
    </row>
    <row r="3">
      <c r="A3" s="3" t="inlineStr">
        <is>
          <t>Indicateur</t>
        </is>
      </c>
      <c r="B3" s="3" t="inlineStr">
        <is>
          <t>Valeur</t>
        </is>
      </c>
    </row>
    <row r="4" ht="24" customHeight="1">
      <c r="A4" s="4" t="inlineStr">
        <is>
          <t>Nombre de scénarios renseignés</t>
        </is>
      </c>
      <c r="B4" s="5">
        <f>COUNTIF(Scénarios!$A$2:$A$101,"&lt;&gt;")</f>
        <v/>
      </c>
    </row>
    <row r="5" ht="24" customHeight="1">
      <c r="A5" s="6" t="inlineStr">
        <is>
          <t>Scénario retenu</t>
        </is>
      </c>
      <c r="B5" s="7">
        <f>IFERROR(_xlfn.XLOOKUP("Retenu",Scénarios!$N$2:$N$101,Scénarios!$B$2:$B$101),"Aucun")</f>
        <v/>
      </c>
    </row>
    <row r="6" ht="24" customHeight="1">
      <c r="A6" s="4" t="inlineStr">
        <is>
          <t>ID du scénario retenu</t>
        </is>
      </c>
      <c r="B6" s="8">
        <f>IFERROR(_xlfn.XLOOKUP("Retenu",Scénarios!$N$2:$N$101,Scénarios!$A$2:$A$101),"Aucun")</f>
        <v/>
      </c>
    </row>
    <row r="7" ht="24" customHeight="1">
      <c r="A7" s="6" t="inlineStr">
        <is>
          <t>Date envisagée retenue</t>
        </is>
      </c>
      <c r="B7" s="9">
        <f>IFERROR(_xlfn.XLOOKUP("Retenu",Scénarios!$N$2:$N$101,Scénarios!$C$2:$C$101),"")</f>
        <v/>
      </c>
    </row>
    <row r="8" ht="24" customHeight="1">
      <c r="A8" s="4" t="inlineStr">
        <is>
          <t>Coût net estimé du retenu</t>
        </is>
      </c>
      <c r="B8" s="10">
        <f>IFERROR(_xlfn.XLOOKUP("Retenu",Scénarios!$N$2:$N$101,Scénarios!$H$2:$H$101),"")</f>
        <v/>
      </c>
    </row>
    <row r="9" ht="24" customHeight="1">
      <c r="A9" s="6" t="inlineStr">
        <is>
          <t>Actions ouvertes du retenu</t>
        </is>
      </c>
      <c r="B9" s="11">
        <f>IFERROR(_xlfn.XLOOKUP("Retenu",Scénarios!$N$2:$N$101,Scénarios!$K$2:$K$101),"")</f>
        <v/>
      </c>
    </row>
    <row r="10" ht="24" customHeight="1">
      <c r="A10" s="4" t="inlineStr">
        <is>
          <t>Blocages critiques du retenu</t>
        </is>
      </c>
      <c r="B10" s="5">
        <f>IFERROR(_xlfn.XLOOKUP("Retenu",Scénarios!$N$2:$N$101,Scénarios!$L$2:$L$101),"")</f>
        <v/>
      </c>
    </row>
    <row r="11" ht="24" customHeight="1">
      <c r="A11" s="6" t="inlineStr">
        <is>
          <t>Nombre de décisions « Retenu »</t>
        </is>
      </c>
      <c r="B11" s="11">
        <f>COUNTIF(Scénarios!$N$2:$N$101,"Retenu")</f>
        <v/>
      </c>
    </row>
    <row r="12" ht="24" customHeight="1">
      <c r="A12" s="4" t="inlineStr">
        <is>
          <t>Contrôle de sélection</t>
        </is>
      </c>
      <c r="B12" s="8">
        <f>IF(B11&gt;1,"Alerte : plusieurs scénarios retenus",IF(B11=0,"Aucun scénario retenu","Sélection unique"))</f>
        <v/>
      </c>
    </row>
    <row r="13" ht="24" customHeight="1">
      <c r="A13" s="6" t="inlineStr">
        <is>
          <t>Date de référence</t>
        </is>
      </c>
      <c r="B13" s="9">
        <f>Paramètres!$B$2</f>
        <v/>
      </c>
    </row>
    <row r="14" ht="24" customHeight="1">
      <c r="A14" s="4" t="inlineStr">
        <is>
          <t>Délai avant la date retenue</t>
        </is>
      </c>
      <c r="B14" s="12">
        <f>IF(OR(B7="",B13=""),"",B7-B13)</f>
        <v/>
      </c>
    </row>
    <row r="15" ht="24" customHeight="1">
      <c r="A15" s="6" t="inlineStr">
        <is>
          <t>Lecture budgétaire</t>
        </is>
      </c>
      <c r="B15" s="7">
        <f>IF(OR(B8="",Paramètres!$B$4=""),"",IF(B8&lt;=Paramètres!$B$4,"Dans le budget","Budget dépassé"))</f>
        <v/>
      </c>
    </row>
  </sheetData>
  <mergeCells count="1">
    <mergeCell ref="A1:C1"/>
  </mergeCells>
  <conditionalFormatting sqref="B12">
    <cfRule type="expression" priority="1" dxfId="0" stopIfTrue="1">
      <formula>$B$11&gt;1</formula>
    </cfRule>
    <cfRule type="expression" priority="2" dxfId="1" stopIfTrue="1">
      <formula>$B$11=1</formula>
    </cfRule>
    <cfRule type="expression" priority="3" dxfId="2" stopIfTrue="1">
      <formula>$B$11=0</formula>
    </cfRule>
  </conditionalFormatting>
  <conditionalFormatting sqref="B15">
    <cfRule type="expression" priority="4" dxfId="0" stopIfTrue="1">
      <formula>$B$15="Budget dépassé"</formula>
    </cfRule>
    <cfRule type="expression" priority="5" dxfId="1" stopIfTrue="1">
      <formula>$B$15="Dans le budget"</formula>
    </cfRule>
  </conditionalFormatting>
  <conditionalFormatting sqref="B10">
    <cfRule type="expression" priority="6" dxfId="3" stopIfTrue="1">
      <formula>$B$10&gt;0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67" customWidth="1" min="2" max="2"/>
    <col width="3" customWidth="1" min="3" max="3"/>
    <col width="18" customWidth="1" min="4" max="4"/>
    <col width="19" customWidth="1" min="5" max="5"/>
    <col width="16" customWidth="1" min="6" max="6"/>
  </cols>
  <sheetData>
    <row r="1" ht="28" customHeight="1">
      <c r="A1" s="1" t="inlineStr">
        <is>
          <t>Paramètres communs et listes de validation</t>
        </is>
      </c>
      <c r="B1" s="30" t="n"/>
      <c r="C1" s="30" t="n"/>
      <c r="D1" s="30" t="n"/>
      <c r="E1" s="30" t="n"/>
      <c r="F1" s="31" t="n"/>
    </row>
    <row r="2" ht="24" customHeight="1">
      <c r="A2" s="13" t="inlineStr">
        <is>
          <t>Date de référence</t>
        </is>
      </c>
      <c r="B2" s="14" t="n">
        <v>46273</v>
      </c>
      <c r="D2" s="3" t="inlineStr">
        <is>
          <t>Décision</t>
        </is>
      </c>
      <c r="E2" s="3" t="inlineStr">
        <is>
          <t>Statut</t>
        </is>
      </c>
      <c r="F2" s="3" t="inlineStr">
        <is>
          <t>Priorité</t>
        </is>
      </c>
    </row>
    <row r="3" ht="24" customHeight="1">
      <c r="A3" s="13" t="inlineStr">
        <is>
          <t>Date initiale de l’événement</t>
        </is>
      </c>
      <c r="B3" s="14" t="n">
        <v>46315</v>
      </c>
      <c r="D3" s="15" t="inlineStr">
        <is>
          <t>À étudier</t>
        </is>
      </c>
      <c r="E3" s="15" t="inlineStr">
        <is>
          <t>Non commencé</t>
        </is>
      </c>
      <c r="F3" s="15" t="inlineStr">
        <is>
          <t>Faible</t>
        </is>
      </c>
    </row>
    <row r="4" ht="24" customHeight="1">
      <c r="A4" s="13" t="inlineStr">
        <is>
          <t>Budget maximal du surcoût (€)</t>
        </is>
      </c>
      <c r="B4" s="16" t="n">
        <v>25000</v>
      </c>
      <c r="D4" s="15" t="inlineStr">
        <is>
          <t>Retenu</t>
        </is>
      </c>
      <c r="E4" s="15" t="inlineStr">
        <is>
          <t>En cours</t>
        </is>
      </c>
      <c r="F4" s="15" t="inlineStr">
        <is>
          <t>Normale</t>
        </is>
      </c>
    </row>
    <row r="5" ht="24" customHeight="1">
      <c r="A5" s="13" t="inlineStr">
        <is>
          <t>Délai minimal de préparation (jours)</t>
        </is>
      </c>
      <c r="B5" s="17" t="n">
        <v>45</v>
      </c>
      <c r="D5" s="15" t="inlineStr">
        <is>
          <t>Écarté</t>
        </is>
      </c>
      <c r="E5" s="15" t="inlineStr">
        <is>
          <t>Bloqué</t>
        </is>
      </c>
      <c r="F5" s="15" t="inlineStr">
        <is>
          <t>Haute</t>
        </is>
      </c>
    </row>
    <row r="6">
      <c r="E6" s="15" t="inlineStr">
        <is>
          <t>Terminé</t>
        </is>
      </c>
      <c r="F6" s="15" t="inlineStr">
        <is>
          <t>Critique</t>
        </is>
      </c>
    </row>
    <row r="7">
      <c r="E7" s="15" t="inlineStr">
        <is>
          <t>Abandonné</t>
        </is>
      </c>
    </row>
    <row r="8"/>
    <row r="9" ht="34" customHeight="1">
      <c r="A9" s="18" t="inlineStr">
        <is>
          <t>Portée</t>
        </is>
      </c>
      <c r="B9" s="8" t="inlineStr">
        <is>
          <t>Comparaison d’hypothèses de maintien ou de report pour un événement professionnel fictif.</t>
        </is>
      </c>
    </row>
    <row r="10" ht="34" customHeight="1">
      <c r="A10" s="18" t="inlineStr">
        <is>
          <t>Saisie</t>
        </is>
      </c>
      <c r="B10" s="8" t="inlineStr">
        <is>
          <t>Les cellules jaunes sont modifiables. Les hypothèses et montants restent à confirmer par le responsable.</t>
        </is>
      </c>
    </row>
    <row r="11" ht="34" customHeight="1">
      <c r="A11" s="18" t="inlineStr">
        <is>
          <t>Limites</t>
        </is>
      </c>
      <c r="B11" s="8" t="inlineStr">
        <is>
          <t>Aucun lien externe, aucune synchronisation, aucune billetterie et aucun avis juridique ou fiscal.</t>
        </is>
      </c>
    </row>
  </sheetData>
  <mergeCells count="1">
    <mergeCell ref="A1:F1"/>
  </mergeCells>
  <dataValidations count="3">
    <dataValidation sqref="B2:B3" showDropDown="0" showInputMessage="0" showErrorMessage="1" allowBlank="0" errorTitle="Date non valide" error="Saisissez une date comprise entre le 01/01/2000 et le 31/12/2100." type="date" operator="between">
      <formula1>DATE(2000,1,1)</formula1>
      <formula2>DATE(2100,12,31)</formula2>
    </dataValidation>
    <dataValidation sqref="B4" showDropDown="0" showInputMessage="0" showErrorMessage="1" allowBlank="0" errorTitle="Montant non valide" error="Saisissez un montant positif ou nul." type="decimal" operator="greaterThanOrEqual">
      <formula1>0</formula1>
    </dataValidation>
    <dataValidation sqref="B5" showDropDown="0" showInputMessage="0" showErrorMessage="1" allowBlank="0" errorTitle="Délai non valide" error="Saisissez un nombre entier de jours positif ou nul." type="whole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16" customWidth="1" min="3" max="3"/>
    <col width="29" customWidth="1" min="4" max="4"/>
    <col width="19" customWidth="1" min="5" max="5"/>
    <col width="23" customWidth="1" min="6" max="6"/>
    <col width="29" customWidth="1" min="7" max="7"/>
    <col width="20" customWidth="1" min="8" max="8"/>
    <col width="19" customWidth="1" min="9" max="9"/>
    <col width="15" customWidth="1" min="10" max="10"/>
    <col width="17" customWidth="1" min="11" max="11"/>
    <col width="22" customWidth="1" min="12" max="12"/>
    <col width="18" customWidth="1" min="13" max="13"/>
    <col width="15" customWidth="1" min="14" max="14"/>
    <col width="39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</cols>
  <sheetData>
    <row r="1" ht="42" customHeight="1">
      <c r="A1" s="19" t="inlineStr">
        <is>
          <t>ID scénario</t>
        </is>
      </c>
      <c r="B1" s="19" t="inlineStr">
        <is>
          <t>Libellé</t>
        </is>
      </c>
      <c r="C1" s="19" t="inlineStr">
        <is>
          <t>Date envisagée</t>
        </is>
      </c>
      <c r="D1" s="19" t="inlineStr">
        <is>
          <t>Site ou format</t>
        </is>
      </c>
      <c r="E1" s="19" t="inlineStr">
        <is>
          <t>Coûts engagés (€)</t>
        </is>
      </c>
      <c r="F1" s="19" t="inlineStr">
        <is>
          <t>Frais de report estimés (€)</t>
        </is>
      </c>
      <c r="G1" s="19" t="inlineStr">
        <is>
          <t>Économies ou remboursements estimés (€)</t>
        </is>
      </c>
      <c r="H1" s="19" t="inlineStr">
        <is>
          <t>Coût net estimé (€)</t>
        </is>
      </c>
      <c r="I1" s="19" t="inlineStr">
        <is>
          <t>Écart au budget (€)</t>
        </is>
      </c>
      <c r="J1" s="19" t="inlineStr">
        <is>
          <t>Jours de report</t>
        </is>
      </c>
      <c r="K1" s="19" t="inlineStr">
        <is>
          <t>Actions ouvertes</t>
        </is>
      </c>
      <c r="L1" s="19" t="inlineStr">
        <is>
          <t>Actions critiques bloquées</t>
        </is>
      </c>
      <c r="M1" s="19" t="inlineStr">
        <is>
          <t>Taux d’avancement</t>
        </is>
      </c>
      <c r="N1" s="19" t="inlineStr">
        <is>
          <t>Décision</t>
        </is>
      </c>
      <c r="O1" s="19" t="inlineStr">
        <is>
          <t>Commentaire</t>
        </is>
      </c>
      <c r="P1" t="inlineStr">
        <is>
          <t>Date initiale (aide)</t>
        </is>
      </c>
      <c r="Q1" t="inlineStr">
        <is>
          <t>Date de référence (aide)</t>
        </is>
      </c>
      <c r="R1" t="inlineStr">
        <is>
          <t>Délai minimal (aide)</t>
        </is>
      </c>
      <c r="S1" t="inlineStr">
        <is>
          <t>Décisions (aide)</t>
        </is>
      </c>
    </row>
    <row r="2" ht="30" customHeight="1">
      <c r="A2" s="15" t="inlineStr">
        <is>
          <t>SC-FICT-01</t>
        </is>
      </c>
      <c r="B2" s="15" t="inlineStr">
        <is>
          <t>Maintien fictif</t>
        </is>
      </c>
      <c r="C2" s="14" t="n">
        <v>46315</v>
      </c>
      <c r="D2" s="15" t="inlineStr">
        <is>
          <t>Site fictif en présentiel</t>
        </is>
      </c>
      <c r="E2" s="20" t="n">
        <v>18000</v>
      </c>
      <c r="F2" s="20" t="n">
        <v>0</v>
      </c>
      <c r="G2" s="20" t="n">
        <v>0</v>
      </c>
      <c r="H2" s="21">
        <f>IF(COUNTA(E2:G2)=0,"",SUM(E2:F2)-G2)</f>
        <v/>
      </c>
      <c r="I2" s="21">
        <f>IF(OR(H2="",Paramètres!$B$4=""),"",H2-Paramètres!$B$4)</f>
        <v/>
      </c>
      <c r="J2" s="22">
        <f>IF(OR(C2="",Paramètres!$B$3=""),"",C2-Paramètres!$B$3)</f>
        <v/>
      </c>
      <c r="K2" s="22">
        <f>IF(A2="","",COUNTIFS(Actions!$B$2:$B$201,A2,Actions!$A$2:$A$201,"&lt;&gt;",Actions!$G$2:$G$201,"&lt;&gt;Terminé",Actions!$G$2:$G$201,"&lt;&gt;Abandonné"))</f>
        <v/>
      </c>
      <c r="L2" s="22">
        <f>IF(A2="","",COUNTIFS(Actions!$B$2:$B$201,A2,Actions!$A$2:$A$201,"&lt;&gt;",Actions!$G$2:$G$201,"Bloqué",Actions!$H$2:$H$201,"Critique"))</f>
        <v/>
      </c>
      <c r="M2" s="32">
        <f>IF(A2="","",IFERROR(COUNTIFS(Actions!$B$2:$B$201,A2,Actions!$G$2:$G$201,"Terminé")/COUNTIF(Actions!$B$2:$B$201,A2),""))</f>
        <v/>
      </c>
      <c r="N2" s="24" t="inlineStr">
        <is>
          <t>À étudier</t>
        </is>
      </c>
      <c r="O2" s="15" t="inlineStr">
        <is>
          <t>Illustration fictive du maintien à la date initiale.</t>
        </is>
      </c>
      <c r="P2">
        <f>Paramètres!$B$3</f>
        <v/>
      </c>
      <c r="Q2">
        <f>Paramètres!$B$2</f>
        <v/>
      </c>
      <c r="R2">
        <f>Paramètres!$B$5</f>
        <v/>
      </c>
      <c r="S2">
        <f>Paramètres!D3</f>
        <v/>
      </c>
    </row>
    <row r="3" ht="30" customHeight="1">
      <c r="A3" s="15" t="inlineStr">
        <is>
          <t>SC-FICT-02</t>
        </is>
      </c>
      <c r="B3" s="15" t="inlineStr">
        <is>
          <t>Report novembre fictif</t>
        </is>
      </c>
      <c r="C3" s="14" t="n">
        <v>46350</v>
      </c>
      <c r="D3" s="15" t="inlineStr">
        <is>
          <t>Espace fictif modulable</t>
        </is>
      </c>
      <c r="E3" s="20" t="n">
        <v>18000</v>
      </c>
      <c r="F3" s="20" t="n">
        <v>12000</v>
      </c>
      <c r="G3" s="20" t="n">
        <v>3500</v>
      </c>
      <c r="H3" s="25">
        <f>IF(COUNTA(E3:G3)=0,"",SUM(E3:F3)-G3)</f>
        <v/>
      </c>
      <c r="I3" s="25">
        <f>IF(OR(H3="",Paramètres!$B$4=""),"",H3-Paramètres!$B$4)</f>
        <v/>
      </c>
      <c r="J3" s="26">
        <f>IF(OR(C3="",Paramètres!$B$3=""),"",C3-Paramètres!$B$3)</f>
        <v/>
      </c>
      <c r="K3" s="26">
        <f>IF(A3="","",COUNTIFS(Actions!$B$2:$B$201,A3,Actions!$A$2:$A$201,"&lt;&gt;",Actions!$G$2:$G$201,"&lt;&gt;Terminé",Actions!$G$2:$G$201,"&lt;&gt;Abandonné"))</f>
        <v/>
      </c>
      <c r="L3" s="26">
        <f>IF(A3="","",COUNTIFS(Actions!$B$2:$B$201,A3,Actions!$A$2:$A$201,"&lt;&gt;",Actions!$G$2:$G$201,"Bloqué",Actions!$H$2:$H$201,"Critique"))</f>
        <v/>
      </c>
      <c r="M3" s="33">
        <f>IF(A3="","",IFERROR(COUNTIFS(Actions!$B$2:$B$201,A3,Actions!$G$2:$G$201,"Terminé")/COUNTIF(Actions!$B$2:$B$201,A3),""))</f>
        <v/>
      </c>
      <c r="N3" s="24" t="inlineStr">
        <is>
          <t>À étudier</t>
        </is>
      </c>
      <c r="O3" s="15" t="inlineStr">
        <is>
          <t>Illustration fictive avec frais de report plus élevés.</t>
        </is>
      </c>
      <c r="S3">
        <f>Paramètres!D4</f>
        <v/>
      </c>
    </row>
    <row r="4" ht="30" customHeight="1">
      <c r="A4" s="15" t="inlineStr">
        <is>
          <t>SC-FICT-03</t>
        </is>
      </c>
      <c r="B4" s="15" t="inlineStr">
        <is>
          <t>Report janvier fictif</t>
        </is>
      </c>
      <c r="C4" s="14" t="n">
        <v>46406</v>
      </c>
      <c r="D4" s="15" t="inlineStr">
        <is>
          <t>Format présentiel fictif</t>
        </is>
      </c>
      <c r="E4" s="20" t="n">
        <v>18000</v>
      </c>
      <c r="F4" s="20" t="n">
        <v>9500</v>
      </c>
      <c r="G4" s="20" t="n">
        <v>5000</v>
      </c>
      <c r="H4" s="21">
        <f>IF(COUNTA(E4:G4)=0,"",SUM(E4:F4)-G4)</f>
        <v/>
      </c>
      <c r="I4" s="21">
        <f>IF(OR(H4="",Paramètres!$B$4=""),"",H4-Paramètres!$B$4)</f>
        <v/>
      </c>
      <c r="J4" s="22">
        <f>IF(OR(C4="",Paramètres!$B$3=""),"",C4-Paramètres!$B$3)</f>
        <v/>
      </c>
      <c r="K4" s="22">
        <f>IF(A4="","",COUNTIFS(Actions!$B$2:$B$201,A4,Actions!$A$2:$A$201,"&lt;&gt;",Actions!$G$2:$G$201,"&lt;&gt;Terminé",Actions!$G$2:$G$201,"&lt;&gt;Abandonné"))</f>
        <v/>
      </c>
      <c r="L4" s="22">
        <f>IF(A4="","",COUNTIFS(Actions!$B$2:$B$201,A4,Actions!$A$2:$A$201,"&lt;&gt;",Actions!$G$2:$G$201,"Bloqué",Actions!$H$2:$H$201,"Critique"))</f>
        <v/>
      </c>
      <c r="M4" s="32">
        <f>IF(A4="","",IFERROR(COUNTIFS(Actions!$B$2:$B$201,A4,Actions!$G$2:$G$201,"Terminé")/COUNTIF(Actions!$B$2:$B$201,A4),""))</f>
        <v/>
      </c>
      <c r="N4" s="24" t="inlineStr">
        <is>
          <t>Retenu</t>
        </is>
      </c>
      <c r="O4" s="15" t="inlineStr">
        <is>
          <t>Hypothèse fictive retenue pour illustrer la synthèse.</t>
        </is>
      </c>
      <c r="S4">
        <f>Paramètres!D5</f>
        <v/>
      </c>
    </row>
    <row r="5" ht="30" customHeight="1">
      <c r="A5" s="15" t="inlineStr">
        <is>
          <t>SC-FICT-04</t>
        </is>
      </c>
      <c r="B5" s="15" t="inlineStr">
        <is>
          <t>Format hybride fictif</t>
        </is>
      </c>
      <c r="C5" s="14" t="n">
        <v>46364</v>
      </c>
      <c r="D5" s="15" t="inlineStr">
        <is>
          <t>Format hybride fictif</t>
        </is>
      </c>
      <c r="E5" s="20" t="n">
        <v>18000</v>
      </c>
      <c r="F5" s="20" t="n">
        <v>7000</v>
      </c>
      <c r="G5" s="20" t="n">
        <v>2000</v>
      </c>
      <c r="H5" s="25">
        <f>IF(COUNTA(E5:G5)=0,"",SUM(E5:F5)-G5)</f>
        <v/>
      </c>
      <c r="I5" s="25">
        <f>IF(OR(H5="",Paramètres!$B$4=""),"",H5-Paramètres!$B$4)</f>
        <v/>
      </c>
      <c r="J5" s="26">
        <f>IF(OR(C5="",Paramètres!$B$3=""),"",C5-Paramètres!$B$3)</f>
        <v/>
      </c>
      <c r="K5" s="26">
        <f>IF(A5="","",COUNTIFS(Actions!$B$2:$B$201,A5,Actions!$A$2:$A$201,"&lt;&gt;",Actions!$G$2:$G$201,"&lt;&gt;Terminé",Actions!$G$2:$G$201,"&lt;&gt;Abandonné"))</f>
        <v/>
      </c>
      <c r="L5" s="26">
        <f>IF(A5="","",COUNTIFS(Actions!$B$2:$B$201,A5,Actions!$A$2:$A$201,"&lt;&gt;",Actions!$G$2:$G$201,"Bloqué",Actions!$H$2:$H$201,"Critique"))</f>
        <v/>
      </c>
      <c r="M5" s="33">
        <f>IF(A5="","",IFERROR(COUNTIFS(Actions!$B$2:$B$201,A5,Actions!$G$2:$G$201,"Terminé")/COUNTIF(Actions!$B$2:$B$201,A5),""))</f>
        <v/>
      </c>
      <c r="N5" s="24" t="inlineStr">
        <is>
          <t>Écarté</t>
        </is>
      </c>
      <c r="O5" s="15" t="inlineStr">
        <is>
          <t>Hypothèse fictive écartée pour comparaison.</t>
        </is>
      </c>
      <c r="S5">
        <f>Paramètres!D6</f>
        <v/>
      </c>
    </row>
    <row r="6" ht="30" customHeight="1">
      <c r="A6" s="15" t="n"/>
      <c r="B6" s="15" t="n"/>
      <c r="C6" s="14" t="n"/>
      <c r="D6" s="15" t="n"/>
      <c r="E6" s="20" t="n"/>
      <c r="F6" s="20" t="n"/>
      <c r="G6" s="20" t="n"/>
      <c r="H6" s="21">
        <f>IF(COUNTA(E6:G6)=0,"",SUM(E6:F6)-G6)</f>
        <v/>
      </c>
      <c r="I6" s="21">
        <f>IF(OR(H6="",Paramètres!$B$4=""),"",H6-Paramètres!$B$4)</f>
        <v/>
      </c>
      <c r="J6" s="22">
        <f>IF(OR(C6="",Paramètres!$B$3=""),"",C6-Paramètres!$B$3)</f>
        <v/>
      </c>
      <c r="K6" s="22">
        <f>IF(A6="","",COUNTIFS(Actions!$B$2:$B$201,A6,Actions!$A$2:$A$201,"&lt;&gt;",Actions!$G$2:$G$201,"&lt;&gt;Terminé",Actions!$G$2:$G$201,"&lt;&gt;Abandonné"))</f>
        <v/>
      </c>
      <c r="L6" s="22">
        <f>IF(A6="","",COUNTIFS(Actions!$B$2:$B$201,A6,Actions!$A$2:$A$201,"&lt;&gt;",Actions!$G$2:$G$201,"Bloqué",Actions!$H$2:$H$201,"Critique"))</f>
        <v/>
      </c>
      <c r="M6" s="32">
        <f>IF(A6="","",IFERROR(COUNTIFS(Actions!$B$2:$B$201,A6,Actions!$G$2:$G$201,"Terminé")/COUNTIF(Actions!$B$2:$B$201,A6),""))</f>
        <v/>
      </c>
      <c r="N6" s="24" t="n"/>
      <c r="O6" s="15" t="n"/>
      <c r="S6">
        <f>Paramètres!D7</f>
        <v/>
      </c>
    </row>
    <row r="7" ht="30" customHeight="1">
      <c r="A7" s="15" t="n"/>
      <c r="B7" s="15" t="n"/>
      <c r="C7" s="14" t="n"/>
      <c r="D7" s="15" t="n"/>
      <c r="E7" s="20" t="n"/>
      <c r="F7" s="20" t="n"/>
      <c r="G7" s="20" t="n"/>
      <c r="H7" s="25">
        <f>IF(COUNTA(E7:G7)=0,"",SUM(E7:F7)-G7)</f>
        <v/>
      </c>
      <c r="I7" s="25">
        <f>IF(OR(H7="",Paramètres!$B$4=""),"",H7-Paramètres!$B$4)</f>
        <v/>
      </c>
      <c r="J7" s="26">
        <f>IF(OR(C7="",Paramètres!$B$3=""),"",C7-Paramètres!$B$3)</f>
        <v/>
      </c>
      <c r="K7" s="26">
        <f>IF(A7="","",COUNTIFS(Actions!$B$2:$B$201,A7,Actions!$A$2:$A$201,"&lt;&gt;",Actions!$G$2:$G$201,"&lt;&gt;Terminé",Actions!$G$2:$G$201,"&lt;&gt;Abandonné"))</f>
        <v/>
      </c>
      <c r="L7" s="26">
        <f>IF(A7="","",COUNTIFS(Actions!$B$2:$B$201,A7,Actions!$A$2:$A$201,"&lt;&gt;",Actions!$G$2:$G$201,"Bloqué",Actions!$H$2:$H$201,"Critique"))</f>
        <v/>
      </c>
      <c r="M7" s="33">
        <f>IF(A7="","",IFERROR(COUNTIFS(Actions!$B$2:$B$201,A7,Actions!$G$2:$G$201,"Terminé")/COUNTIF(Actions!$B$2:$B$201,A7),""))</f>
        <v/>
      </c>
      <c r="N7" s="24" t="n"/>
      <c r="O7" s="15" t="n"/>
      <c r="S7">
        <f>Paramètres!D8</f>
        <v/>
      </c>
    </row>
    <row r="8" ht="30" customHeight="1">
      <c r="A8" s="15" t="n"/>
      <c r="B8" s="15" t="n"/>
      <c r="C8" s="14" t="n"/>
      <c r="D8" s="15" t="n"/>
      <c r="E8" s="20" t="n"/>
      <c r="F8" s="20" t="n"/>
      <c r="G8" s="20" t="n"/>
      <c r="H8" s="21">
        <f>IF(COUNTA(E8:G8)=0,"",SUM(E8:F8)-G8)</f>
        <v/>
      </c>
      <c r="I8" s="21">
        <f>IF(OR(H8="",Paramètres!$B$4=""),"",H8-Paramètres!$B$4)</f>
        <v/>
      </c>
      <c r="J8" s="22">
        <f>IF(OR(C8="",Paramètres!$B$3=""),"",C8-Paramètres!$B$3)</f>
        <v/>
      </c>
      <c r="K8" s="22">
        <f>IF(A8="","",COUNTIFS(Actions!$B$2:$B$201,A8,Actions!$A$2:$A$201,"&lt;&gt;",Actions!$G$2:$G$201,"&lt;&gt;Terminé",Actions!$G$2:$G$201,"&lt;&gt;Abandonné"))</f>
        <v/>
      </c>
      <c r="L8" s="22">
        <f>IF(A8="","",COUNTIFS(Actions!$B$2:$B$201,A8,Actions!$A$2:$A$201,"&lt;&gt;",Actions!$G$2:$G$201,"Bloqué",Actions!$H$2:$H$201,"Critique"))</f>
        <v/>
      </c>
      <c r="M8" s="32">
        <f>IF(A8="","",IFERROR(COUNTIFS(Actions!$B$2:$B$201,A8,Actions!$G$2:$G$201,"Terminé")/COUNTIF(Actions!$B$2:$B$201,A8),""))</f>
        <v/>
      </c>
      <c r="N8" s="24" t="n"/>
      <c r="O8" s="15" t="n"/>
      <c r="S8">
        <f>Paramètres!D9</f>
        <v/>
      </c>
    </row>
    <row r="9" ht="30" customHeight="1">
      <c r="A9" s="15" t="n"/>
      <c r="B9" s="15" t="n"/>
      <c r="C9" s="14" t="n"/>
      <c r="D9" s="15" t="n"/>
      <c r="E9" s="20" t="n"/>
      <c r="F9" s="20" t="n"/>
      <c r="G9" s="20" t="n"/>
      <c r="H9" s="25">
        <f>IF(COUNTA(E9:G9)=0,"",SUM(E9:F9)-G9)</f>
        <v/>
      </c>
      <c r="I9" s="25">
        <f>IF(OR(H9="",Paramètres!$B$4=""),"",H9-Paramètres!$B$4)</f>
        <v/>
      </c>
      <c r="J9" s="26">
        <f>IF(OR(C9="",Paramètres!$B$3=""),"",C9-Paramètres!$B$3)</f>
        <v/>
      </c>
      <c r="K9" s="26">
        <f>IF(A9="","",COUNTIFS(Actions!$B$2:$B$201,A9,Actions!$A$2:$A$201,"&lt;&gt;",Actions!$G$2:$G$201,"&lt;&gt;Terminé",Actions!$G$2:$G$201,"&lt;&gt;Abandonné"))</f>
        <v/>
      </c>
      <c r="L9" s="26">
        <f>IF(A9="","",COUNTIFS(Actions!$B$2:$B$201,A9,Actions!$A$2:$A$201,"&lt;&gt;",Actions!$G$2:$G$201,"Bloqué",Actions!$H$2:$H$201,"Critique"))</f>
        <v/>
      </c>
      <c r="M9" s="33">
        <f>IF(A9="","",IFERROR(COUNTIFS(Actions!$B$2:$B$201,A9,Actions!$G$2:$G$201,"Terminé")/COUNTIF(Actions!$B$2:$B$201,A9),""))</f>
        <v/>
      </c>
      <c r="N9" s="24" t="n"/>
      <c r="O9" s="15" t="n"/>
      <c r="S9">
        <f>Paramètres!D10</f>
        <v/>
      </c>
    </row>
    <row r="10" ht="30" customHeight="1">
      <c r="A10" s="15" t="n"/>
      <c r="B10" s="15" t="n"/>
      <c r="C10" s="14" t="n"/>
      <c r="D10" s="15" t="n"/>
      <c r="E10" s="20" t="n"/>
      <c r="F10" s="20" t="n"/>
      <c r="G10" s="20" t="n"/>
      <c r="H10" s="21">
        <f>IF(COUNTA(E10:G10)=0,"",SUM(E10:F10)-G10)</f>
        <v/>
      </c>
      <c r="I10" s="21">
        <f>IF(OR(H10="",Paramètres!$B$4=""),"",H10-Paramètres!$B$4)</f>
        <v/>
      </c>
      <c r="J10" s="22">
        <f>IF(OR(C10="",Paramètres!$B$3=""),"",C10-Paramètres!$B$3)</f>
        <v/>
      </c>
      <c r="K10" s="22">
        <f>IF(A10="","",COUNTIFS(Actions!$B$2:$B$201,A10,Actions!$A$2:$A$201,"&lt;&gt;",Actions!$G$2:$G$201,"&lt;&gt;Terminé",Actions!$G$2:$G$201,"&lt;&gt;Abandonné"))</f>
        <v/>
      </c>
      <c r="L10" s="22">
        <f>IF(A10="","",COUNTIFS(Actions!$B$2:$B$201,A10,Actions!$A$2:$A$201,"&lt;&gt;",Actions!$G$2:$G$201,"Bloqué",Actions!$H$2:$H$201,"Critique"))</f>
        <v/>
      </c>
      <c r="M10" s="32">
        <f>IF(A10="","",IFERROR(COUNTIFS(Actions!$B$2:$B$201,A10,Actions!$G$2:$G$201,"Terminé")/COUNTIF(Actions!$B$2:$B$201,A10),""))</f>
        <v/>
      </c>
      <c r="N10" s="24" t="n"/>
      <c r="O10" s="15" t="n"/>
      <c r="S10">
        <f>Paramètres!D11</f>
        <v/>
      </c>
    </row>
    <row r="11" ht="30" customHeight="1">
      <c r="A11" s="15" t="n"/>
      <c r="B11" s="15" t="n"/>
      <c r="C11" s="14" t="n"/>
      <c r="D11" s="15" t="n"/>
      <c r="E11" s="20" t="n"/>
      <c r="F11" s="20" t="n"/>
      <c r="G11" s="20" t="n"/>
      <c r="H11" s="25">
        <f>IF(COUNTA(E11:G11)=0,"",SUM(E11:F11)-G11)</f>
        <v/>
      </c>
      <c r="I11" s="25">
        <f>IF(OR(H11="",Paramètres!$B$4=""),"",H11-Paramètres!$B$4)</f>
        <v/>
      </c>
      <c r="J11" s="26">
        <f>IF(OR(C11="",Paramètres!$B$3=""),"",C11-Paramètres!$B$3)</f>
        <v/>
      </c>
      <c r="K11" s="26">
        <f>IF(A11="","",COUNTIFS(Actions!$B$2:$B$201,A11,Actions!$A$2:$A$201,"&lt;&gt;",Actions!$G$2:$G$201,"&lt;&gt;Terminé",Actions!$G$2:$G$201,"&lt;&gt;Abandonné"))</f>
        <v/>
      </c>
      <c r="L11" s="26">
        <f>IF(A11="","",COUNTIFS(Actions!$B$2:$B$201,A11,Actions!$A$2:$A$201,"&lt;&gt;",Actions!$G$2:$G$201,"Bloqué",Actions!$H$2:$H$201,"Critique"))</f>
        <v/>
      </c>
      <c r="M11" s="33">
        <f>IF(A11="","",IFERROR(COUNTIFS(Actions!$B$2:$B$201,A11,Actions!$G$2:$G$201,"Terminé")/COUNTIF(Actions!$B$2:$B$201,A11),""))</f>
        <v/>
      </c>
      <c r="N11" s="24" t="n"/>
      <c r="O11" s="15" t="n"/>
      <c r="S11">
        <f>Paramètres!D12</f>
        <v/>
      </c>
    </row>
    <row r="12" ht="30" customHeight="1">
      <c r="A12" s="15" t="n"/>
      <c r="B12" s="15" t="n"/>
      <c r="C12" s="14" t="n"/>
      <c r="D12" s="15" t="n"/>
      <c r="E12" s="20" t="n"/>
      <c r="F12" s="20" t="n"/>
      <c r="G12" s="20" t="n"/>
      <c r="H12" s="21">
        <f>IF(COUNTA(E12:G12)=0,"",SUM(E12:F12)-G12)</f>
        <v/>
      </c>
      <c r="I12" s="21">
        <f>IF(OR(H12="",Paramètres!$B$4=""),"",H12-Paramètres!$B$4)</f>
        <v/>
      </c>
      <c r="J12" s="22">
        <f>IF(OR(C12="",Paramètres!$B$3=""),"",C12-Paramètres!$B$3)</f>
        <v/>
      </c>
      <c r="K12" s="22">
        <f>IF(A12="","",COUNTIFS(Actions!$B$2:$B$201,A12,Actions!$A$2:$A$201,"&lt;&gt;",Actions!$G$2:$G$201,"&lt;&gt;Terminé",Actions!$G$2:$G$201,"&lt;&gt;Abandonné"))</f>
        <v/>
      </c>
      <c r="L12" s="22">
        <f>IF(A12="","",COUNTIFS(Actions!$B$2:$B$201,A12,Actions!$A$2:$A$201,"&lt;&gt;",Actions!$G$2:$G$201,"Bloqué",Actions!$H$2:$H$201,"Critique"))</f>
        <v/>
      </c>
      <c r="M12" s="32">
        <f>IF(A12="","",IFERROR(COUNTIFS(Actions!$B$2:$B$201,A12,Actions!$G$2:$G$201,"Terminé")/COUNTIF(Actions!$B$2:$B$201,A12),""))</f>
        <v/>
      </c>
      <c r="N12" s="24" t="n"/>
      <c r="O12" s="15" t="n"/>
      <c r="S12">
        <f>Paramètres!D13</f>
        <v/>
      </c>
    </row>
    <row r="13" ht="30" customHeight="1">
      <c r="A13" s="15" t="n"/>
      <c r="B13" s="15" t="n"/>
      <c r="C13" s="14" t="n"/>
      <c r="D13" s="15" t="n"/>
      <c r="E13" s="20" t="n"/>
      <c r="F13" s="20" t="n"/>
      <c r="G13" s="20" t="n"/>
      <c r="H13" s="25">
        <f>IF(COUNTA(E13:G13)=0,"",SUM(E13:F13)-G13)</f>
        <v/>
      </c>
      <c r="I13" s="25">
        <f>IF(OR(H13="",Paramètres!$B$4=""),"",H13-Paramètres!$B$4)</f>
        <v/>
      </c>
      <c r="J13" s="26">
        <f>IF(OR(C13="",Paramètres!$B$3=""),"",C13-Paramètres!$B$3)</f>
        <v/>
      </c>
      <c r="K13" s="26">
        <f>IF(A13="","",COUNTIFS(Actions!$B$2:$B$201,A13,Actions!$A$2:$A$201,"&lt;&gt;",Actions!$G$2:$G$201,"&lt;&gt;Terminé",Actions!$G$2:$G$201,"&lt;&gt;Abandonné"))</f>
        <v/>
      </c>
      <c r="L13" s="26">
        <f>IF(A13="","",COUNTIFS(Actions!$B$2:$B$201,A13,Actions!$A$2:$A$201,"&lt;&gt;",Actions!$G$2:$G$201,"Bloqué",Actions!$H$2:$H$201,"Critique"))</f>
        <v/>
      </c>
      <c r="M13" s="33">
        <f>IF(A13="","",IFERROR(COUNTIFS(Actions!$B$2:$B$201,A13,Actions!$G$2:$G$201,"Terminé")/COUNTIF(Actions!$B$2:$B$201,A13),""))</f>
        <v/>
      </c>
      <c r="N13" s="24" t="n"/>
      <c r="O13" s="15" t="n"/>
      <c r="S13">
        <f>Paramètres!D14</f>
        <v/>
      </c>
    </row>
    <row r="14" ht="30" customHeight="1">
      <c r="A14" s="15" t="n"/>
      <c r="B14" s="15" t="n"/>
      <c r="C14" s="14" t="n"/>
      <c r="D14" s="15" t="n"/>
      <c r="E14" s="20" t="n"/>
      <c r="F14" s="20" t="n"/>
      <c r="G14" s="20" t="n"/>
      <c r="H14" s="21">
        <f>IF(COUNTA(E14:G14)=0,"",SUM(E14:F14)-G14)</f>
        <v/>
      </c>
      <c r="I14" s="21">
        <f>IF(OR(H14="",Paramètres!$B$4=""),"",H14-Paramètres!$B$4)</f>
        <v/>
      </c>
      <c r="J14" s="22">
        <f>IF(OR(C14="",Paramètres!$B$3=""),"",C14-Paramètres!$B$3)</f>
        <v/>
      </c>
      <c r="K14" s="22">
        <f>IF(A14="","",COUNTIFS(Actions!$B$2:$B$201,A14,Actions!$A$2:$A$201,"&lt;&gt;",Actions!$G$2:$G$201,"&lt;&gt;Terminé",Actions!$G$2:$G$201,"&lt;&gt;Abandonné"))</f>
        <v/>
      </c>
      <c r="L14" s="22">
        <f>IF(A14="","",COUNTIFS(Actions!$B$2:$B$201,A14,Actions!$A$2:$A$201,"&lt;&gt;",Actions!$G$2:$G$201,"Bloqué",Actions!$H$2:$H$201,"Critique"))</f>
        <v/>
      </c>
      <c r="M14" s="32">
        <f>IF(A14="","",IFERROR(COUNTIFS(Actions!$B$2:$B$201,A14,Actions!$G$2:$G$201,"Terminé")/COUNTIF(Actions!$B$2:$B$201,A14),""))</f>
        <v/>
      </c>
      <c r="N14" s="24" t="n"/>
      <c r="O14" s="15" t="n"/>
      <c r="S14">
        <f>Paramètres!D15</f>
        <v/>
      </c>
    </row>
    <row r="15" ht="30" customHeight="1">
      <c r="A15" s="15" t="n"/>
      <c r="B15" s="15" t="n"/>
      <c r="C15" s="14" t="n"/>
      <c r="D15" s="15" t="n"/>
      <c r="E15" s="20" t="n"/>
      <c r="F15" s="20" t="n"/>
      <c r="G15" s="20" t="n"/>
      <c r="H15" s="25">
        <f>IF(COUNTA(E15:G15)=0,"",SUM(E15:F15)-G15)</f>
        <v/>
      </c>
      <c r="I15" s="25">
        <f>IF(OR(H15="",Paramètres!$B$4=""),"",H15-Paramètres!$B$4)</f>
        <v/>
      </c>
      <c r="J15" s="26">
        <f>IF(OR(C15="",Paramètres!$B$3=""),"",C15-Paramètres!$B$3)</f>
        <v/>
      </c>
      <c r="K15" s="26">
        <f>IF(A15="","",COUNTIFS(Actions!$B$2:$B$201,A15,Actions!$A$2:$A$201,"&lt;&gt;",Actions!$G$2:$G$201,"&lt;&gt;Terminé",Actions!$G$2:$G$201,"&lt;&gt;Abandonné"))</f>
        <v/>
      </c>
      <c r="L15" s="26">
        <f>IF(A15="","",COUNTIFS(Actions!$B$2:$B$201,A15,Actions!$A$2:$A$201,"&lt;&gt;",Actions!$G$2:$G$201,"Bloqué",Actions!$H$2:$H$201,"Critique"))</f>
        <v/>
      </c>
      <c r="M15" s="33">
        <f>IF(A15="","",IFERROR(COUNTIFS(Actions!$B$2:$B$201,A15,Actions!$G$2:$G$201,"Terminé")/COUNTIF(Actions!$B$2:$B$201,A15),""))</f>
        <v/>
      </c>
      <c r="N15" s="24" t="n"/>
      <c r="O15" s="15" t="n"/>
      <c r="S15">
        <f>Paramètres!D16</f>
        <v/>
      </c>
    </row>
    <row r="16" ht="30" customHeight="1">
      <c r="A16" s="15" t="n"/>
      <c r="B16" s="15" t="n"/>
      <c r="C16" s="14" t="n"/>
      <c r="D16" s="15" t="n"/>
      <c r="E16" s="20" t="n"/>
      <c r="F16" s="20" t="n"/>
      <c r="G16" s="20" t="n"/>
      <c r="H16" s="21">
        <f>IF(COUNTA(E16:G16)=0,"",SUM(E16:F16)-G16)</f>
        <v/>
      </c>
      <c r="I16" s="21">
        <f>IF(OR(H16="",Paramètres!$B$4=""),"",H16-Paramètres!$B$4)</f>
        <v/>
      </c>
      <c r="J16" s="22">
        <f>IF(OR(C16="",Paramètres!$B$3=""),"",C16-Paramètres!$B$3)</f>
        <v/>
      </c>
      <c r="K16" s="22">
        <f>IF(A16="","",COUNTIFS(Actions!$B$2:$B$201,A16,Actions!$A$2:$A$201,"&lt;&gt;",Actions!$G$2:$G$201,"&lt;&gt;Terminé",Actions!$G$2:$G$201,"&lt;&gt;Abandonné"))</f>
        <v/>
      </c>
      <c r="L16" s="22">
        <f>IF(A16="","",COUNTIFS(Actions!$B$2:$B$201,A16,Actions!$A$2:$A$201,"&lt;&gt;",Actions!$G$2:$G$201,"Bloqué",Actions!$H$2:$H$201,"Critique"))</f>
        <v/>
      </c>
      <c r="M16" s="32">
        <f>IF(A16="","",IFERROR(COUNTIFS(Actions!$B$2:$B$201,A16,Actions!$G$2:$G$201,"Terminé")/COUNTIF(Actions!$B$2:$B$201,A16),""))</f>
        <v/>
      </c>
      <c r="N16" s="24" t="n"/>
      <c r="O16" s="15" t="n"/>
      <c r="S16">
        <f>Paramètres!D17</f>
        <v/>
      </c>
    </row>
    <row r="17" ht="30" customHeight="1">
      <c r="A17" s="15" t="n"/>
      <c r="B17" s="15" t="n"/>
      <c r="C17" s="14" t="n"/>
      <c r="D17" s="15" t="n"/>
      <c r="E17" s="20" t="n"/>
      <c r="F17" s="20" t="n"/>
      <c r="G17" s="20" t="n"/>
      <c r="H17" s="25">
        <f>IF(COUNTA(E17:G17)=0,"",SUM(E17:F17)-G17)</f>
        <v/>
      </c>
      <c r="I17" s="25">
        <f>IF(OR(H17="",Paramètres!$B$4=""),"",H17-Paramètres!$B$4)</f>
        <v/>
      </c>
      <c r="J17" s="26">
        <f>IF(OR(C17="",Paramètres!$B$3=""),"",C17-Paramètres!$B$3)</f>
        <v/>
      </c>
      <c r="K17" s="26">
        <f>IF(A17="","",COUNTIFS(Actions!$B$2:$B$201,A17,Actions!$A$2:$A$201,"&lt;&gt;",Actions!$G$2:$G$201,"&lt;&gt;Terminé",Actions!$G$2:$G$201,"&lt;&gt;Abandonné"))</f>
        <v/>
      </c>
      <c r="L17" s="26">
        <f>IF(A17="","",COUNTIFS(Actions!$B$2:$B$201,A17,Actions!$A$2:$A$201,"&lt;&gt;",Actions!$G$2:$G$201,"Bloqué",Actions!$H$2:$H$201,"Critique"))</f>
        <v/>
      </c>
      <c r="M17" s="33">
        <f>IF(A17="","",IFERROR(COUNTIFS(Actions!$B$2:$B$201,A17,Actions!$G$2:$G$201,"Terminé")/COUNTIF(Actions!$B$2:$B$201,A17),""))</f>
        <v/>
      </c>
      <c r="N17" s="24" t="n"/>
      <c r="O17" s="15" t="n"/>
      <c r="S17">
        <f>Paramètres!D18</f>
        <v/>
      </c>
    </row>
    <row r="18" ht="30" customHeight="1">
      <c r="A18" s="15" t="n"/>
      <c r="B18" s="15" t="n"/>
      <c r="C18" s="14" t="n"/>
      <c r="D18" s="15" t="n"/>
      <c r="E18" s="20" t="n"/>
      <c r="F18" s="20" t="n"/>
      <c r="G18" s="20" t="n"/>
      <c r="H18" s="21">
        <f>IF(COUNTA(E18:G18)=0,"",SUM(E18:F18)-G18)</f>
        <v/>
      </c>
      <c r="I18" s="21">
        <f>IF(OR(H18="",Paramètres!$B$4=""),"",H18-Paramètres!$B$4)</f>
        <v/>
      </c>
      <c r="J18" s="22">
        <f>IF(OR(C18="",Paramètres!$B$3=""),"",C18-Paramètres!$B$3)</f>
        <v/>
      </c>
      <c r="K18" s="22">
        <f>IF(A18="","",COUNTIFS(Actions!$B$2:$B$201,A18,Actions!$A$2:$A$201,"&lt;&gt;",Actions!$G$2:$G$201,"&lt;&gt;Terminé",Actions!$G$2:$G$201,"&lt;&gt;Abandonné"))</f>
        <v/>
      </c>
      <c r="L18" s="22">
        <f>IF(A18="","",COUNTIFS(Actions!$B$2:$B$201,A18,Actions!$A$2:$A$201,"&lt;&gt;",Actions!$G$2:$G$201,"Bloqué",Actions!$H$2:$H$201,"Critique"))</f>
        <v/>
      </c>
      <c r="M18" s="32">
        <f>IF(A18="","",IFERROR(COUNTIFS(Actions!$B$2:$B$201,A18,Actions!$G$2:$G$201,"Terminé")/COUNTIF(Actions!$B$2:$B$201,A18),""))</f>
        <v/>
      </c>
      <c r="N18" s="24" t="n"/>
      <c r="O18" s="15" t="n"/>
      <c r="S18">
        <f>Paramètres!D19</f>
        <v/>
      </c>
    </row>
    <row r="19" ht="30" customHeight="1">
      <c r="A19" s="15" t="n"/>
      <c r="B19" s="15" t="n"/>
      <c r="C19" s="14" t="n"/>
      <c r="D19" s="15" t="n"/>
      <c r="E19" s="20" t="n"/>
      <c r="F19" s="20" t="n"/>
      <c r="G19" s="20" t="n"/>
      <c r="H19" s="25">
        <f>IF(COUNTA(E19:G19)=0,"",SUM(E19:F19)-G19)</f>
        <v/>
      </c>
      <c r="I19" s="25">
        <f>IF(OR(H19="",Paramètres!$B$4=""),"",H19-Paramètres!$B$4)</f>
        <v/>
      </c>
      <c r="J19" s="26">
        <f>IF(OR(C19="",Paramètres!$B$3=""),"",C19-Paramètres!$B$3)</f>
        <v/>
      </c>
      <c r="K19" s="26">
        <f>IF(A19="","",COUNTIFS(Actions!$B$2:$B$201,A19,Actions!$A$2:$A$201,"&lt;&gt;",Actions!$G$2:$G$201,"&lt;&gt;Terminé",Actions!$G$2:$G$201,"&lt;&gt;Abandonné"))</f>
        <v/>
      </c>
      <c r="L19" s="26">
        <f>IF(A19="","",COUNTIFS(Actions!$B$2:$B$201,A19,Actions!$A$2:$A$201,"&lt;&gt;",Actions!$G$2:$G$201,"Bloqué",Actions!$H$2:$H$201,"Critique"))</f>
        <v/>
      </c>
      <c r="M19" s="33">
        <f>IF(A19="","",IFERROR(COUNTIFS(Actions!$B$2:$B$201,A19,Actions!$G$2:$G$201,"Terminé")/COUNTIF(Actions!$B$2:$B$201,A19),""))</f>
        <v/>
      </c>
      <c r="N19" s="24" t="n"/>
      <c r="O19" s="15" t="n"/>
      <c r="S19">
        <f>Paramètres!D20</f>
        <v/>
      </c>
    </row>
    <row r="20" ht="30" customHeight="1">
      <c r="A20" s="15" t="n"/>
      <c r="B20" s="15" t="n"/>
      <c r="C20" s="14" t="n"/>
      <c r="D20" s="15" t="n"/>
      <c r="E20" s="20" t="n"/>
      <c r="F20" s="20" t="n"/>
      <c r="G20" s="20" t="n"/>
      <c r="H20" s="21">
        <f>IF(COUNTA(E20:G20)=0,"",SUM(E20:F20)-G20)</f>
        <v/>
      </c>
      <c r="I20" s="21">
        <f>IF(OR(H20="",Paramètres!$B$4=""),"",H20-Paramètres!$B$4)</f>
        <v/>
      </c>
      <c r="J20" s="22">
        <f>IF(OR(C20="",Paramètres!$B$3=""),"",C20-Paramètres!$B$3)</f>
        <v/>
      </c>
      <c r="K20" s="22">
        <f>IF(A20="","",COUNTIFS(Actions!$B$2:$B$201,A20,Actions!$A$2:$A$201,"&lt;&gt;",Actions!$G$2:$G$201,"&lt;&gt;Terminé",Actions!$G$2:$G$201,"&lt;&gt;Abandonné"))</f>
        <v/>
      </c>
      <c r="L20" s="22">
        <f>IF(A20="","",COUNTIFS(Actions!$B$2:$B$201,A20,Actions!$A$2:$A$201,"&lt;&gt;",Actions!$G$2:$G$201,"Bloqué",Actions!$H$2:$H$201,"Critique"))</f>
        <v/>
      </c>
      <c r="M20" s="32">
        <f>IF(A20="","",IFERROR(COUNTIFS(Actions!$B$2:$B$201,A20,Actions!$G$2:$G$201,"Terminé")/COUNTIF(Actions!$B$2:$B$201,A20),""))</f>
        <v/>
      </c>
      <c r="N20" s="24" t="n"/>
      <c r="O20" s="15" t="n"/>
      <c r="S20">
        <f>Paramètres!D21</f>
        <v/>
      </c>
    </row>
    <row r="21" ht="30" customHeight="1">
      <c r="A21" s="15" t="n"/>
      <c r="B21" s="15" t="n"/>
      <c r="C21" s="14" t="n"/>
      <c r="D21" s="15" t="n"/>
      <c r="E21" s="20" t="n"/>
      <c r="F21" s="20" t="n"/>
      <c r="G21" s="20" t="n"/>
      <c r="H21" s="25">
        <f>IF(COUNTA(E21:G21)=0,"",SUM(E21:F21)-G21)</f>
        <v/>
      </c>
      <c r="I21" s="25">
        <f>IF(OR(H21="",Paramètres!$B$4=""),"",H21-Paramètres!$B$4)</f>
        <v/>
      </c>
      <c r="J21" s="26">
        <f>IF(OR(C21="",Paramètres!$B$3=""),"",C21-Paramètres!$B$3)</f>
        <v/>
      </c>
      <c r="K21" s="26">
        <f>IF(A21="","",COUNTIFS(Actions!$B$2:$B$201,A21,Actions!$A$2:$A$201,"&lt;&gt;",Actions!$G$2:$G$201,"&lt;&gt;Terminé",Actions!$G$2:$G$201,"&lt;&gt;Abandonné"))</f>
        <v/>
      </c>
      <c r="L21" s="26">
        <f>IF(A21="","",COUNTIFS(Actions!$B$2:$B$201,A21,Actions!$A$2:$A$201,"&lt;&gt;",Actions!$G$2:$G$201,"Bloqué",Actions!$H$2:$H$201,"Critique"))</f>
        <v/>
      </c>
      <c r="M21" s="33">
        <f>IF(A21="","",IFERROR(COUNTIFS(Actions!$B$2:$B$201,A21,Actions!$G$2:$G$201,"Terminé")/COUNTIF(Actions!$B$2:$B$201,A21),""))</f>
        <v/>
      </c>
      <c r="N21" s="24" t="n"/>
      <c r="O21" s="15" t="n"/>
      <c r="S21">
        <f>Paramètres!D22</f>
        <v/>
      </c>
    </row>
    <row r="22" ht="30" customHeight="1">
      <c r="A22" s="15" t="n"/>
      <c r="B22" s="15" t="n"/>
      <c r="C22" s="14" t="n"/>
      <c r="D22" s="15" t="n"/>
      <c r="E22" s="20" t="n"/>
      <c r="F22" s="20" t="n"/>
      <c r="G22" s="20" t="n"/>
      <c r="H22" s="21">
        <f>IF(COUNTA(E22:G22)=0,"",SUM(E22:F22)-G22)</f>
        <v/>
      </c>
      <c r="I22" s="21">
        <f>IF(OR(H22="",Paramètres!$B$4=""),"",H22-Paramètres!$B$4)</f>
        <v/>
      </c>
      <c r="J22" s="22">
        <f>IF(OR(C22="",Paramètres!$B$3=""),"",C22-Paramètres!$B$3)</f>
        <v/>
      </c>
      <c r="K22" s="22">
        <f>IF(A22="","",COUNTIFS(Actions!$B$2:$B$201,A22,Actions!$A$2:$A$201,"&lt;&gt;",Actions!$G$2:$G$201,"&lt;&gt;Terminé",Actions!$G$2:$G$201,"&lt;&gt;Abandonné"))</f>
        <v/>
      </c>
      <c r="L22" s="22">
        <f>IF(A22="","",COUNTIFS(Actions!$B$2:$B$201,A22,Actions!$A$2:$A$201,"&lt;&gt;",Actions!$G$2:$G$201,"Bloqué",Actions!$H$2:$H$201,"Critique"))</f>
        <v/>
      </c>
      <c r="M22" s="32">
        <f>IF(A22="","",IFERROR(COUNTIFS(Actions!$B$2:$B$201,A22,Actions!$G$2:$G$201,"Terminé")/COUNTIF(Actions!$B$2:$B$201,A22),""))</f>
        <v/>
      </c>
      <c r="N22" s="24" t="n"/>
      <c r="O22" s="15" t="n"/>
      <c r="S22">
        <f>Paramètres!D23</f>
        <v/>
      </c>
    </row>
    <row r="23" ht="30" customHeight="1">
      <c r="A23" s="15" t="n"/>
      <c r="B23" s="15" t="n"/>
      <c r="C23" s="14" t="n"/>
      <c r="D23" s="15" t="n"/>
      <c r="E23" s="20" t="n"/>
      <c r="F23" s="20" t="n"/>
      <c r="G23" s="20" t="n"/>
      <c r="H23" s="25">
        <f>IF(COUNTA(E23:G23)=0,"",SUM(E23:F23)-G23)</f>
        <v/>
      </c>
      <c r="I23" s="25">
        <f>IF(OR(H23="",Paramètres!$B$4=""),"",H23-Paramètres!$B$4)</f>
        <v/>
      </c>
      <c r="J23" s="26">
        <f>IF(OR(C23="",Paramètres!$B$3=""),"",C23-Paramètres!$B$3)</f>
        <v/>
      </c>
      <c r="K23" s="26">
        <f>IF(A23="","",COUNTIFS(Actions!$B$2:$B$201,A23,Actions!$A$2:$A$201,"&lt;&gt;",Actions!$G$2:$G$201,"&lt;&gt;Terminé",Actions!$G$2:$G$201,"&lt;&gt;Abandonné"))</f>
        <v/>
      </c>
      <c r="L23" s="26">
        <f>IF(A23="","",COUNTIFS(Actions!$B$2:$B$201,A23,Actions!$A$2:$A$201,"&lt;&gt;",Actions!$G$2:$G$201,"Bloqué",Actions!$H$2:$H$201,"Critique"))</f>
        <v/>
      </c>
      <c r="M23" s="33">
        <f>IF(A23="","",IFERROR(COUNTIFS(Actions!$B$2:$B$201,A23,Actions!$G$2:$G$201,"Terminé")/COUNTIF(Actions!$B$2:$B$201,A23),""))</f>
        <v/>
      </c>
      <c r="N23" s="24" t="n"/>
      <c r="O23" s="15" t="n"/>
      <c r="S23">
        <f>Paramètres!D24</f>
        <v/>
      </c>
    </row>
    <row r="24" ht="30" customHeight="1">
      <c r="A24" s="15" t="n"/>
      <c r="B24" s="15" t="n"/>
      <c r="C24" s="14" t="n"/>
      <c r="D24" s="15" t="n"/>
      <c r="E24" s="20" t="n"/>
      <c r="F24" s="20" t="n"/>
      <c r="G24" s="20" t="n"/>
      <c r="H24" s="21">
        <f>IF(COUNTA(E24:G24)=0,"",SUM(E24:F24)-G24)</f>
        <v/>
      </c>
      <c r="I24" s="21">
        <f>IF(OR(H24="",Paramètres!$B$4=""),"",H24-Paramètres!$B$4)</f>
        <v/>
      </c>
      <c r="J24" s="22">
        <f>IF(OR(C24="",Paramètres!$B$3=""),"",C24-Paramètres!$B$3)</f>
        <v/>
      </c>
      <c r="K24" s="22">
        <f>IF(A24="","",COUNTIFS(Actions!$B$2:$B$201,A24,Actions!$A$2:$A$201,"&lt;&gt;",Actions!$G$2:$G$201,"&lt;&gt;Terminé",Actions!$G$2:$G$201,"&lt;&gt;Abandonné"))</f>
        <v/>
      </c>
      <c r="L24" s="22">
        <f>IF(A24="","",COUNTIFS(Actions!$B$2:$B$201,A24,Actions!$A$2:$A$201,"&lt;&gt;",Actions!$G$2:$G$201,"Bloqué",Actions!$H$2:$H$201,"Critique"))</f>
        <v/>
      </c>
      <c r="M24" s="32">
        <f>IF(A24="","",IFERROR(COUNTIFS(Actions!$B$2:$B$201,A24,Actions!$G$2:$G$201,"Terminé")/COUNTIF(Actions!$B$2:$B$201,A24),""))</f>
        <v/>
      </c>
      <c r="N24" s="24" t="n"/>
      <c r="O24" s="15" t="n"/>
      <c r="S24">
        <f>Paramètres!D25</f>
        <v/>
      </c>
    </row>
    <row r="25" ht="30" customHeight="1">
      <c r="A25" s="15" t="n"/>
      <c r="B25" s="15" t="n"/>
      <c r="C25" s="14" t="n"/>
      <c r="D25" s="15" t="n"/>
      <c r="E25" s="20" t="n"/>
      <c r="F25" s="20" t="n"/>
      <c r="G25" s="20" t="n"/>
      <c r="H25" s="25">
        <f>IF(COUNTA(E25:G25)=0,"",SUM(E25:F25)-G25)</f>
        <v/>
      </c>
      <c r="I25" s="25">
        <f>IF(OR(H25="",Paramètres!$B$4=""),"",H25-Paramètres!$B$4)</f>
        <v/>
      </c>
      <c r="J25" s="26">
        <f>IF(OR(C25="",Paramètres!$B$3=""),"",C25-Paramètres!$B$3)</f>
        <v/>
      </c>
      <c r="K25" s="26">
        <f>IF(A25="","",COUNTIFS(Actions!$B$2:$B$201,A25,Actions!$A$2:$A$201,"&lt;&gt;",Actions!$G$2:$G$201,"&lt;&gt;Terminé",Actions!$G$2:$G$201,"&lt;&gt;Abandonné"))</f>
        <v/>
      </c>
      <c r="L25" s="26">
        <f>IF(A25="","",COUNTIFS(Actions!$B$2:$B$201,A25,Actions!$A$2:$A$201,"&lt;&gt;",Actions!$G$2:$G$201,"Bloqué",Actions!$H$2:$H$201,"Critique"))</f>
        <v/>
      </c>
      <c r="M25" s="33">
        <f>IF(A25="","",IFERROR(COUNTIFS(Actions!$B$2:$B$201,A25,Actions!$G$2:$G$201,"Terminé")/COUNTIF(Actions!$B$2:$B$201,A25),""))</f>
        <v/>
      </c>
      <c r="N25" s="24" t="n"/>
      <c r="O25" s="15" t="n"/>
      <c r="S25">
        <f>Paramètres!D26</f>
        <v/>
      </c>
    </row>
    <row r="26" ht="30" customHeight="1">
      <c r="A26" s="15" t="n"/>
      <c r="B26" s="15" t="n"/>
      <c r="C26" s="14" t="n"/>
      <c r="D26" s="15" t="n"/>
      <c r="E26" s="20" t="n"/>
      <c r="F26" s="20" t="n"/>
      <c r="G26" s="20" t="n"/>
      <c r="H26" s="21">
        <f>IF(COUNTA(E26:G26)=0,"",SUM(E26:F26)-G26)</f>
        <v/>
      </c>
      <c r="I26" s="21">
        <f>IF(OR(H26="",Paramètres!$B$4=""),"",H26-Paramètres!$B$4)</f>
        <v/>
      </c>
      <c r="J26" s="22">
        <f>IF(OR(C26="",Paramètres!$B$3=""),"",C26-Paramètres!$B$3)</f>
        <v/>
      </c>
      <c r="K26" s="22">
        <f>IF(A26="","",COUNTIFS(Actions!$B$2:$B$201,A26,Actions!$A$2:$A$201,"&lt;&gt;",Actions!$G$2:$G$201,"&lt;&gt;Terminé",Actions!$G$2:$G$201,"&lt;&gt;Abandonné"))</f>
        <v/>
      </c>
      <c r="L26" s="22">
        <f>IF(A26="","",COUNTIFS(Actions!$B$2:$B$201,A26,Actions!$A$2:$A$201,"&lt;&gt;",Actions!$G$2:$G$201,"Bloqué",Actions!$H$2:$H$201,"Critique"))</f>
        <v/>
      </c>
      <c r="M26" s="32">
        <f>IF(A26="","",IFERROR(COUNTIFS(Actions!$B$2:$B$201,A26,Actions!$G$2:$G$201,"Terminé")/COUNTIF(Actions!$B$2:$B$201,A26),""))</f>
        <v/>
      </c>
      <c r="N26" s="24" t="n"/>
      <c r="O26" s="15" t="n"/>
      <c r="S26">
        <f>Paramètres!D27</f>
        <v/>
      </c>
    </row>
    <row r="27" ht="30" customHeight="1">
      <c r="A27" s="15" t="n"/>
      <c r="B27" s="15" t="n"/>
      <c r="C27" s="14" t="n"/>
      <c r="D27" s="15" t="n"/>
      <c r="E27" s="20" t="n"/>
      <c r="F27" s="20" t="n"/>
      <c r="G27" s="20" t="n"/>
      <c r="H27" s="25">
        <f>IF(COUNTA(E27:G27)=0,"",SUM(E27:F27)-G27)</f>
        <v/>
      </c>
      <c r="I27" s="25">
        <f>IF(OR(H27="",Paramètres!$B$4=""),"",H27-Paramètres!$B$4)</f>
        <v/>
      </c>
      <c r="J27" s="26">
        <f>IF(OR(C27="",Paramètres!$B$3=""),"",C27-Paramètres!$B$3)</f>
        <v/>
      </c>
      <c r="K27" s="26">
        <f>IF(A27="","",COUNTIFS(Actions!$B$2:$B$201,A27,Actions!$A$2:$A$201,"&lt;&gt;",Actions!$G$2:$G$201,"&lt;&gt;Terminé",Actions!$G$2:$G$201,"&lt;&gt;Abandonné"))</f>
        <v/>
      </c>
      <c r="L27" s="26">
        <f>IF(A27="","",COUNTIFS(Actions!$B$2:$B$201,A27,Actions!$A$2:$A$201,"&lt;&gt;",Actions!$G$2:$G$201,"Bloqué",Actions!$H$2:$H$201,"Critique"))</f>
        <v/>
      </c>
      <c r="M27" s="33">
        <f>IF(A27="","",IFERROR(COUNTIFS(Actions!$B$2:$B$201,A27,Actions!$G$2:$G$201,"Terminé")/COUNTIF(Actions!$B$2:$B$201,A27),""))</f>
        <v/>
      </c>
      <c r="N27" s="24" t="n"/>
      <c r="O27" s="15" t="n"/>
      <c r="S27">
        <f>Paramètres!D28</f>
        <v/>
      </c>
    </row>
    <row r="28" ht="30" customHeight="1">
      <c r="A28" s="15" t="n"/>
      <c r="B28" s="15" t="n"/>
      <c r="C28" s="14" t="n"/>
      <c r="D28" s="15" t="n"/>
      <c r="E28" s="20" t="n"/>
      <c r="F28" s="20" t="n"/>
      <c r="G28" s="20" t="n"/>
      <c r="H28" s="21">
        <f>IF(COUNTA(E28:G28)=0,"",SUM(E28:F28)-G28)</f>
        <v/>
      </c>
      <c r="I28" s="21">
        <f>IF(OR(H28="",Paramètres!$B$4=""),"",H28-Paramètres!$B$4)</f>
        <v/>
      </c>
      <c r="J28" s="22">
        <f>IF(OR(C28="",Paramètres!$B$3=""),"",C28-Paramètres!$B$3)</f>
        <v/>
      </c>
      <c r="K28" s="22">
        <f>IF(A28="","",COUNTIFS(Actions!$B$2:$B$201,A28,Actions!$A$2:$A$201,"&lt;&gt;",Actions!$G$2:$G$201,"&lt;&gt;Terminé",Actions!$G$2:$G$201,"&lt;&gt;Abandonné"))</f>
        <v/>
      </c>
      <c r="L28" s="22">
        <f>IF(A28="","",COUNTIFS(Actions!$B$2:$B$201,A28,Actions!$A$2:$A$201,"&lt;&gt;",Actions!$G$2:$G$201,"Bloqué",Actions!$H$2:$H$201,"Critique"))</f>
        <v/>
      </c>
      <c r="M28" s="32">
        <f>IF(A28="","",IFERROR(COUNTIFS(Actions!$B$2:$B$201,A28,Actions!$G$2:$G$201,"Terminé")/COUNTIF(Actions!$B$2:$B$201,A28),""))</f>
        <v/>
      </c>
      <c r="N28" s="24" t="n"/>
      <c r="O28" s="15" t="n"/>
      <c r="S28">
        <f>Paramètres!D29</f>
        <v/>
      </c>
    </row>
    <row r="29" ht="30" customHeight="1">
      <c r="A29" s="15" t="n"/>
      <c r="B29" s="15" t="n"/>
      <c r="C29" s="14" t="n"/>
      <c r="D29" s="15" t="n"/>
      <c r="E29" s="20" t="n"/>
      <c r="F29" s="20" t="n"/>
      <c r="G29" s="20" t="n"/>
      <c r="H29" s="25">
        <f>IF(COUNTA(E29:G29)=0,"",SUM(E29:F29)-G29)</f>
        <v/>
      </c>
      <c r="I29" s="25">
        <f>IF(OR(H29="",Paramètres!$B$4=""),"",H29-Paramètres!$B$4)</f>
        <v/>
      </c>
      <c r="J29" s="26">
        <f>IF(OR(C29="",Paramètres!$B$3=""),"",C29-Paramètres!$B$3)</f>
        <v/>
      </c>
      <c r="K29" s="26">
        <f>IF(A29="","",COUNTIFS(Actions!$B$2:$B$201,A29,Actions!$A$2:$A$201,"&lt;&gt;",Actions!$G$2:$G$201,"&lt;&gt;Terminé",Actions!$G$2:$G$201,"&lt;&gt;Abandonné"))</f>
        <v/>
      </c>
      <c r="L29" s="26">
        <f>IF(A29="","",COUNTIFS(Actions!$B$2:$B$201,A29,Actions!$A$2:$A$201,"&lt;&gt;",Actions!$G$2:$G$201,"Bloqué",Actions!$H$2:$H$201,"Critique"))</f>
        <v/>
      </c>
      <c r="M29" s="33">
        <f>IF(A29="","",IFERROR(COUNTIFS(Actions!$B$2:$B$201,A29,Actions!$G$2:$G$201,"Terminé")/COUNTIF(Actions!$B$2:$B$201,A29),""))</f>
        <v/>
      </c>
      <c r="N29" s="24" t="n"/>
      <c r="O29" s="15" t="n"/>
      <c r="S29">
        <f>Paramètres!D30</f>
        <v/>
      </c>
    </row>
    <row r="30" ht="30" customHeight="1">
      <c r="A30" s="15" t="n"/>
      <c r="B30" s="15" t="n"/>
      <c r="C30" s="14" t="n"/>
      <c r="D30" s="15" t="n"/>
      <c r="E30" s="20" t="n"/>
      <c r="F30" s="20" t="n"/>
      <c r="G30" s="20" t="n"/>
      <c r="H30" s="21">
        <f>IF(COUNTA(E30:G30)=0,"",SUM(E30:F30)-G30)</f>
        <v/>
      </c>
      <c r="I30" s="21">
        <f>IF(OR(H30="",Paramètres!$B$4=""),"",H30-Paramètres!$B$4)</f>
        <v/>
      </c>
      <c r="J30" s="22">
        <f>IF(OR(C30="",Paramètres!$B$3=""),"",C30-Paramètres!$B$3)</f>
        <v/>
      </c>
      <c r="K30" s="22">
        <f>IF(A30="","",COUNTIFS(Actions!$B$2:$B$201,A30,Actions!$A$2:$A$201,"&lt;&gt;",Actions!$G$2:$G$201,"&lt;&gt;Terminé",Actions!$G$2:$G$201,"&lt;&gt;Abandonné"))</f>
        <v/>
      </c>
      <c r="L30" s="22">
        <f>IF(A30="","",COUNTIFS(Actions!$B$2:$B$201,A30,Actions!$A$2:$A$201,"&lt;&gt;",Actions!$G$2:$G$201,"Bloqué",Actions!$H$2:$H$201,"Critique"))</f>
        <v/>
      </c>
      <c r="M30" s="32">
        <f>IF(A30="","",IFERROR(COUNTIFS(Actions!$B$2:$B$201,A30,Actions!$G$2:$G$201,"Terminé")/COUNTIF(Actions!$B$2:$B$201,A30),""))</f>
        <v/>
      </c>
      <c r="N30" s="24" t="n"/>
      <c r="O30" s="15" t="n"/>
      <c r="S30">
        <f>Paramètres!D31</f>
        <v/>
      </c>
    </row>
    <row r="31" ht="30" customHeight="1">
      <c r="A31" s="15" t="n"/>
      <c r="B31" s="15" t="n"/>
      <c r="C31" s="14" t="n"/>
      <c r="D31" s="15" t="n"/>
      <c r="E31" s="20" t="n"/>
      <c r="F31" s="20" t="n"/>
      <c r="G31" s="20" t="n"/>
      <c r="H31" s="25">
        <f>IF(COUNTA(E31:G31)=0,"",SUM(E31:F31)-G31)</f>
        <v/>
      </c>
      <c r="I31" s="25">
        <f>IF(OR(H31="",Paramètres!$B$4=""),"",H31-Paramètres!$B$4)</f>
        <v/>
      </c>
      <c r="J31" s="26">
        <f>IF(OR(C31="",Paramètres!$B$3=""),"",C31-Paramètres!$B$3)</f>
        <v/>
      </c>
      <c r="K31" s="26">
        <f>IF(A31="","",COUNTIFS(Actions!$B$2:$B$201,A31,Actions!$A$2:$A$201,"&lt;&gt;",Actions!$G$2:$G$201,"&lt;&gt;Terminé",Actions!$G$2:$G$201,"&lt;&gt;Abandonné"))</f>
        <v/>
      </c>
      <c r="L31" s="26">
        <f>IF(A31="","",COUNTIFS(Actions!$B$2:$B$201,A31,Actions!$A$2:$A$201,"&lt;&gt;",Actions!$G$2:$G$201,"Bloqué",Actions!$H$2:$H$201,"Critique"))</f>
        <v/>
      </c>
      <c r="M31" s="33">
        <f>IF(A31="","",IFERROR(COUNTIFS(Actions!$B$2:$B$201,A31,Actions!$G$2:$G$201,"Terminé")/COUNTIF(Actions!$B$2:$B$201,A31),""))</f>
        <v/>
      </c>
      <c r="N31" s="24" t="n"/>
      <c r="O31" s="15" t="n"/>
      <c r="S31">
        <f>Paramètres!D32</f>
        <v/>
      </c>
    </row>
    <row r="32" ht="30" customHeight="1">
      <c r="A32" s="15" t="n"/>
      <c r="B32" s="15" t="n"/>
      <c r="C32" s="14" t="n"/>
      <c r="D32" s="15" t="n"/>
      <c r="E32" s="20" t="n"/>
      <c r="F32" s="20" t="n"/>
      <c r="G32" s="20" t="n"/>
      <c r="H32" s="21">
        <f>IF(COUNTA(E32:G32)=0,"",SUM(E32:F32)-G32)</f>
        <v/>
      </c>
      <c r="I32" s="21">
        <f>IF(OR(H32="",Paramètres!$B$4=""),"",H32-Paramètres!$B$4)</f>
        <v/>
      </c>
      <c r="J32" s="22">
        <f>IF(OR(C32="",Paramètres!$B$3=""),"",C32-Paramètres!$B$3)</f>
        <v/>
      </c>
      <c r="K32" s="22">
        <f>IF(A32="","",COUNTIFS(Actions!$B$2:$B$201,A32,Actions!$A$2:$A$201,"&lt;&gt;",Actions!$G$2:$G$201,"&lt;&gt;Terminé",Actions!$G$2:$G$201,"&lt;&gt;Abandonné"))</f>
        <v/>
      </c>
      <c r="L32" s="22">
        <f>IF(A32="","",COUNTIFS(Actions!$B$2:$B$201,A32,Actions!$A$2:$A$201,"&lt;&gt;",Actions!$G$2:$G$201,"Bloqué",Actions!$H$2:$H$201,"Critique"))</f>
        <v/>
      </c>
      <c r="M32" s="32">
        <f>IF(A32="","",IFERROR(COUNTIFS(Actions!$B$2:$B$201,A32,Actions!$G$2:$G$201,"Terminé")/COUNTIF(Actions!$B$2:$B$201,A32),""))</f>
        <v/>
      </c>
      <c r="N32" s="24" t="n"/>
      <c r="O32" s="15" t="n"/>
      <c r="S32">
        <f>Paramètres!D33</f>
        <v/>
      </c>
    </row>
    <row r="33" ht="30" customHeight="1">
      <c r="A33" s="15" t="n"/>
      <c r="B33" s="15" t="n"/>
      <c r="C33" s="14" t="n"/>
      <c r="D33" s="15" t="n"/>
      <c r="E33" s="20" t="n"/>
      <c r="F33" s="20" t="n"/>
      <c r="G33" s="20" t="n"/>
      <c r="H33" s="25">
        <f>IF(COUNTA(E33:G33)=0,"",SUM(E33:F33)-G33)</f>
        <v/>
      </c>
      <c r="I33" s="25">
        <f>IF(OR(H33="",Paramètres!$B$4=""),"",H33-Paramètres!$B$4)</f>
        <v/>
      </c>
      <c r="J33" s="26">
        <f>IF(OR(C33="",Paramètres!$B$3=""),"",C33-Paramètres!$B$3)</f>
        <v/>
      </c>
      <c r="K33" s="26">
        <f>IF(A33="","",COUNTIFS(Actions!$B$2:$B$201,A33,Actions!$A$2:$A$201,"&lt;&gt;",Actions!$G$2:$G$201,"&lt;&gt;Terminé",Actions!$G$2:$G$201,"&lt;&gt;Abandonné"))</f>
        <v/>
      </c>
      <c r="L33" s="26">
        <f>IF(A33="","",COUNTIFS(Actions!$B$2:$B$201,A33,Actions!$A$2:$A$201,"&lt;&gt;",Actions!$G$2:$G$201,"Bloqué",Actions!$H$2:$H$201,"Critique"))</f>
        <v/>
      </c>
      <c r="M33" s="33">
        <f>IF(A33="","",IFERROR(COUNTIFS(Actions!$B$2:$B$201,A33,Actions!$G$2:$G$201,"Terminé")/COUNTIF(Actions!$B$2:$B$201,A33),""))</f>
        <v/>
      </c>
      <c r="N33" s="24" t="n"/>
      <c r="O33" s="15" t="n"/>
      <c r="S33">
        <f>Paramètres!D34</f>
        <v/>
      </c>
    </row>
    <row r="34" ht="30" customHeight="1">
      <c r="A34" s="15" t="n"/>
      <c r="B34" s="15" t="n"/>
      <c r="C34" s="14" t="n"/>
      <c r="D34" s="15" t="n"/>
      <c r="E34" s="20" t="n"/>
      <c r="F34" s="20" t="n"/>
      <c r="G34" s="20" t="n"/>
      <c r="H34" s="21">
        <f>IF(COUNTA(E34:G34)=0,"",SUM(E34:F34)-G34)</f>
        <v/>
      </c>
      <c r="I34" s="21">
        <f>IF(OR(H34="",Paramètres!$B$4=""),"",H34-Paramètres!$B$4)</f>
        <v/>
      </c>
      <c r="J34" s="22">
        <f>IF(OR(C34="",Paramètres!$B$3=""),"",C34-Paramètres!$B$3)</f>
        <v/>
      </c>
      <c r="K34" s="22">
        <f>IF(A34="","",COUNTIFS(Actions!$B$2:$B$201,A34,Actions!$A$2:$A$201,"&lt;&gt;",Actions!$G$2:$G$201,"&lt;&gt;Terminé",Actions!$G$2:$G$201,"&lt;&gt;Abandonné"))</f>
        <v/>
      </c>
      <c r="L34" s="22">
        <f>IF(A34="","",COUNTIFS(Actions!$B$2:$B$201,A34,Actions!$A$2:$A$201,"&lt;&gt;",Actions!$G$2:$G$201,"Bloqué",Actions!$H$2:$H$201,"Critique"))</f>
        <v/>
      </c>
      <c r="M34" s="32">
        <f>IF(A34="","",IFERROR(COUNTIFS(Actions!$B$2:$B$201,A34,Actions!$G$2:$G$201,"Terminé")/COUNTIF(Actions!$B$2:$B$201,A34),""))</f>
        <v/>
      </c>
      <c r="N34" s="24" t="n"/>
      <c r="O34" s="15" t="n"/>
      <c r="S34">
        <f>Paramètres!D35</f>
        <v/>
      </c>
    </row>
    <row r="35" ht="30" customHeight="1">
      <c r="A35" s="15" t="n"/>
      <c r="B35" s="15" t="n"/>
      <c r="C35" s="14" t="n"/>
      <c r="D35" s="15" t="n"/>
      <c r="E35" s="20" t="n"/>
      <c r="F35" s="20" t="n"/>
      <c r="G35" s="20" t="n"/>
      <c r="H35" s="25">
        <f>IF(COUNTA(E35:G35)=0,"",SUM(E35:F35)-G35)</f>
        <v/>
      </c>
      <c r="I35" s="25">
        <f>IF(OR(H35="",Paramètres!$B$4=""),"",H35-Paramètres!$B$4)</f>
        <v/>
      </c>
      <c r="J35" s="26">
        <f>IF(OR(C35="",Paramètres!$B$3=""),"",C35-Paramètres!$B$3)</f>
        <v/>
      </c>
      <c r="K35" s="26">
        <f>IF(A35="","",COUNTIFS(Actions!$B$2:$B$201,A35,Actions!$A$2:$A$201,"&lt;&gt;",Actions!$G$2:$G$201,"&lt;&gt;Terminé",Actions!$G$2:$G$201,"&lt;&gt;Abandonné"))</f>
        <v/>
      </c>
      <c r="L35" s="26">
        <f>IF(A35="","",COUNTIFS(Actions!$B$2:$B$201,A35,Actions!$A$2:$A$201,"&lt;&gt;",Actions!$G$2:$G$201,"Bloqué",Actions!$H$2:$H$201,"Critique"))</f>
        <v/>
      </c>
      <c r="M35" s="33">
        <f>IF(A35="","",IFERROR(COUNTIFS(Actions!$B$2:$B$201,A35,Actions!$G$2:$G$201,"Terminé")/COUNTIF(Actions!$B$2:$B$201,A35),""))</f>
        <v/>
      </c>
      <c r="N35" s="24" t="n"/>
      <c r="O35" s="15" t="n"/>
      <c r="S35">
        <f>Paramètres!D36</f>
        <v/>
      </c>
    </row>
    <row r="36" ht="30" customHeight="1">
      <c r="A36" s="15" t="n"/>
      <c r="B36" s="15" t="n"/>
      <c r="C36" s="14" t="n"/>
      <c r="D36" s="15" t="n"/>
      <c r="E36" s="20" t="n"/>
      <c r="F36" s="20" t="n"/>
      <c r="G36" s="20" t="n"/>
      <c r="H36" s="21">
        <f>IF(COUNTA(E36:G36)=0,"",SUM(E36:F36)-G36)</f>
        <v/>
      </c>
      <c r="I36" s="21">
        <f>IF(OR(H36="",Paramètres!$B$4=""),"",H36-Paramètres!$B$4)</f>
        <v/>
      </c>
      <c r="J36" s="22">
        <f>IF(OR(C36="",Paramètres!$B$3=""),"",C36-Paramètres!$B$3)</f>
        <v/>
      </c>
      <c r="K36" s="22">
        <f>IF(A36="","",COUNTIFS(Actions!$B$2:$B$201,A36,Actions!$A$2:$A$201,"&lt;&gt;",Actions!$G$2:$G$201,"&lt;&gt;Terminé",Actions!$G$2:$G$201,"&lt;&gt;Abandonné"))</f>
        <v/>
      </c>
      <c r="L36" s="22">
        <f>IF(A36="","",COUNTIFS(Actions!$B$2:$B$201,A36,Actions!$A$2:$A$201,"&lt;&gt;",Actions!$G$2:$G$201,"Bloqué",Actions!$H$2:$H$201,"Critique"))</f>
        <v/>
      </c>
      <c r="M36" s="32">
        <f>IF(A36="","",IFERROR(COUNTIFS(Actions!$B$2:$B$201,A36,Actions!$G$2:$G$201,"Terminé")/COUNTIF(Actions!$B$2:$B$201,A36),""))</f>
        <v/>
      </c>
      <c r="N36" s="24" t="n"/>
      <c r="O36" s="15" t="n"/>
      <c r="S36">
        <f>Paramètres!D37</f>
        <v/>
      </c>
    </row>
    <row r="37" ht="30" customHeight="1">
      <c r="A37" s="15" t="n"/>
      <c r="B37" s="15" t="n"/>
      <c r="C37" s="14" t="n"/>
      <c r="D37" s="15" t="n"/>
      <c r="E37" s="20" t="n"/>
      <c r="F37" s="20" t="n"/>
      <c r="G37" s="20" t="n"/>
      <c r="H37" s="25">
        <f>IF(COUNTA(E37:G37)=0,"",SUM(E37:F37)-G37)</f>
        <v/>
      </c>
      <c r="I37" s="25">
        <f>IF(OR(H37="",Paramètres!$B$4=""),"",H37-Paramètres!$B$4)</f>
        <v/>
      </c>
      <c r="J37" s="26">
        <f>IF(OR(C37="",Paramètres!$B$3=""),"",C37-Paramètres!$B$3)</f>
        <v/>
      </c>
      <c r="K37" s="26">
        <f>IF(A37="","",COUNTIFS(Actions!$B$2:$B$201,A37,Actions!$A$2:$A$201,"&lt;&gt;",Actions!$G$2:$G$201,"&lt;&gt;Terminé",Actions!$G$2:$G$201,"&lt;&gt;Abandonné"))</f>
        <v/>
      </c>
      <c r="L37" s="26">
        <f>IF(A37="","",COUNTIFS(Actions!$B$2:$B$201,A37,Actions!$A$2:$A$201,"&lt;&gt;",Actions!$G$2:$G$201,"Bloqué",Actions!$H$2:$H$201,"Critique"))</f>
        <v/>
      </c>
      <c r="M37" s="33">
        <f>IF(A37="","",IFERROR(COUNTIFS(Actions!$B$2:$B$201,A37,Actions!$G$2:$G$201,"Terminé")/COUNTIF(Actions!$B$2:$B$201,A37),""))</f>
        <v/>
      </c>
      <c r="N37" s="24" t="n"/>
      <c r="O37" s="15" t="n"/>
      <c r="S37">
        <f>Paramètres!D38</f>
        <v/>
      </c>
    </row>
    <row r="38" ht="30" customHeight="1">
      <c r="A38" s="15" t="n"/>
      <c r="B38" s="15" t="n"/>
      <c r="C38" s="14" t="n"/>
      <c r="D38" s="15" t="n"/>
      <c r="E38" s="20" t="n"/>
      <c r="F38" s="20" t="n"/>
      <c r="G38" s="20" t="n"/>
      <c r="H38" s="21">
        <f>IF(COUNTA(E38:G38)=0,"",SUM(E38:F38)-G38)</f>
        <v/>
      </c>
      <c r="I38" s="21">
        <f>IF(OR(H38="",Paramètres!$B$4=""),"",H38-Paramètres!$B$4)</f>
        <v/>
      </c>
      <c r="J38" s="22">
        <f>IF(OR(C38="",Paramètres!$B$3=""),"",C38-Paramètres!$B$3)</f>
        <v/>
      </c>
      <c r="K38" s="22">
        <f>IF(A38="","",COUNTIFS(Actions!$B$2:$B$201,A38,Actions!$A$2:$A$201,"&lt;&gt;",Actions!$G$2:$G$201,"&lt;&gt;Terminé",Actions!$G$2:$G$201,"&lt;&gt;Abandonné"))</f>
        <v/>
      </c>
      <c r="L38" s="22">
        <f>IF(A38="","",COUNTIFS(Actions!$B$2:$B$201,A38,Actions!$A$2:$A$201,"&lt;&gt;",Actions!$G$2:$G$201,"Bloqué",Actions!$H$2:$H$201,"Critique"))</f>
        <v/>
      </c>
      <c r="M38" s="32">
        <f>IF(A38="","",IFERROR(COUNTIFS(Actions!$B$2:$B$201,A38,Actions!$G$2:$G$201,"Terminé")/COUNTIF(Actions!$B$2:$B$201,A38),""))</f>
        <v/>
      </c>
      <c r="N38" s="24" t="n"/>
      <c r="O38" s="15" t="n"/>
      <c r="S38">
        <f>Paramètres!D39</f>
        <v/>
      </c>
    </row>
    <row r="39" ht="30" customHeight="1">
      <c r="A39" s="15" t="n"/>
      <c r="B39" s="15" t="n"/>
      <c r="C39" s="14" t="n"/>
      <c r="D39" s="15" t="n"/>
      <c r="E39" s="20" t="n"/>
      <c r="F39" s="20" t="n"/>
      <c r="G39" s="20" t="n"/>
      <c r="H39" s="25">
        <f>IF(COUNTA(E39:G39)=0,"",SUM(E39:F39)-G39)</f>
        <v/>
      </c>
      <c r="I39" s="25">
        <f>IF(OR(H39="",Paramètres!$B$4=""),"",H39-Paramètres!$B$4)</f>
        <v/>
      </c>
      <c r="J39" s="26">
        <f>IF(OR(C39="",Paramètres!$B$3=""),"",C39-Paramètres!$B$3)</f>
        <v/>
      </c>
      <c r="K39" s="26">
        <f>IF(A39="","",COUNTIFS(Actions!$B$2:$B$201,A39,Actions!$A$2:$A$201,"&lt;&gt;",Actions!$G$2:$G$201,"&lt;&gt;Terminé",Actions!$G$2:$G$201,"&lt;&gt;Abandonné"))</f>
        <v/>
      </c>
      <c r="L39" s="26">
        <f>IF(A39="","",COUNTIFS(Actions!$B$2:$B$201,A39,Actions!$A$2:$A$201,"&lt;&gt;",Actions!$G$2:$G$201,"Bloqué",Actions!$H$2:$H$201,"Critique"))</f>
        <v/>
      </c>
      <c r="M39" s="33">
        <f>IF(A39="","",IFERROR(COUNTIFS(Actions!$B$2:$B$201,A39,Actions!$G$2:$G$201,"Terminé")/COUNTIF(Actions!$B$2:$B$201,A39),""))</f>
        <v/>
      </c>
      <c r="N39" s="24" t="n"/>
      <c r="O39" s="15" t="n"/>
      <c r="S39">
        <f>Paramètres!D40</f>
        <v/>
      </c>
    </row>
    <row r="40" ht="30" customHeight="1">
      <c r="A40" s="15" t="n"/>
      <c r="B40" s="15" t="n"/>
      <c r="C40" s="14" t="n"/>
      <c r="D40" s="15" t="n"/>
      <c r="E40" s="20" t="n"/>
      <c r="F40" s="20" t="n"/>
      <c r="G40" s="20" t="n"/>
      <c r="H40" s="21">
        <f>IF(COUNTA(E40:G40)=0,"",SUM(E40:F40)-G40)</f>
        <v/>
      </c>
      <c r="I40" s="21">
        <f>IF(OR(H40="",Paramètres!$B$4=""),"",H40-Paramètres!$B$4)</f>
        <v/>
      </c>
      <c r="J40" s="22">
        <f>IF(OR(C40="",Paramètres!$B$3=""),"",C40-Paramètres!$B$3)</f>
        <v/>
      </c>
      <c r="K40" s="22">
        <f>IF(A40="","",COUNTIFS(Actions!$B$2:$B$201,A40,Actions!$A$2:$A$201,"&lt;&gt;",Actions!$G$2:$G$201,"&lt;&gt;Terminé",Actions!$G$2:$G$201,"&lt;&gt;Abandonné"))</f>
        <v/>
      </c>
      <c r="L40" s="22">
        <f>IF(A40="","",COUNTIFS(Actions!$B$2:$B$201,A40,Actions!$A$2:$A$201,"&lt;&gt;",Actions!$G$2:$G$201,"Bloqué",Actions!$H$2:$H$201,"Critique"))</f>
        <v/>
      </c>
      <c r="M40" s="32">
        <f>IF(A40="","",IFERROR(COUNTIFS(Actions!$B$2:$B$201,A40,Actions!$G$2:$G$201,"Terminé")/COUNTIF(Actions!$B$2:$B$201,A40),""))</f>
        <v/>
      </c>
      <c r="N40" s="24" t="n"/>
      <c r="O40" s="15" t="n"/>
      <c r="S40">
        <f>Paramètres!D41</f>
        <v/>
      </c>
    </row>
    <row r="41" ht="30" customHeight="1">
      <c r="A41" s="15" t="n"/>
      <c r="B41" s="15" t="n"/>
      <c r="C41" s="14" t="n"/>
      <c r="D41" s="15" t="n"/>
      <c r="E41" s="20" t="n"/>
      <c r="F41" s="20" t="n"/>
      <c r="G41" s="20" t="n"/>
      <c r="H41" s="25">
        <f>IF(COUNTA(E41:G41)=0,"",SUM(E41:F41)-G41)</f>
        <v/>
      </c>
      <c r="I41" s="25">
        <f>IF(OR(H41="",Paramètres!$B$4=""),"",H41-Paramètres!$B$4)</f>
        <v/>
      </c>
      <c r="J41" s="26">
        <f>IF(OR(C41="",Paramètres!$B$3=""),"",C41-Paramètres!$B$3)</f>
        <v/>
      </c>
      <c r="K41" s="26">
        <f>IF(A41="","",COUNTIFS(Actions!$B$2:$B$201,A41,Actions!$A$2:$A$201,"&lt;&gt;",Actions!$G$2:$G$201,"&lt;&gt;Terminé",Actions!$G$2:$G$201,"&lt;&gt;Abandonné"))</f>
        <v/>
      </c>
      <c r="L41" s="26">
        <f>IF(A41="","",COUNTIFS(Actions!$B$2:$B$201,A41,Actions!$A$2:$A$201,"&lt;&gt;",Actions!$G$2:$G$201,"Bloqué",Actions!$H$2:$H$201,"Critique"))</f>
        <v/>
      </c>
      <c r="M41" s="33">
        <f>IF(A41="","",IFERROR(COUNTIFS(Actions!$B$2:$B$201,A41,Actions!$G$2:$G$201,"Terminé")/COUNTIF(Actions!$B$2:$B$201,A41),""))</f>
        <v/>
      </c>
      <c r="N41" s="24" t="n"/>
      <c r="O41" s="15" t="n"/>
      <c r="S41">
        <f>Paramètres!D42</f>
        <v/>
      </c>
    </row>
    <row r="42" ht="30" customHeight="1">
      <c r="A42" s="15" t="n"/>
      <c r="B42" s="15" t="n"/>
      <c r="C42" s="14" t="n"/>
      <c r="D42" s="15" t="n"/>
      <c r="E42" s="20" t="n"/>
      <c r="F42" s="20" t="n"/>
      <c r="G42" s="20" t="n"/>
      <c r="H42" s="21">
        <f>IF(COUNTA(E42:G42)=0,"",SUM(E42:F42)-G42)</f>
        <v/>
      </c>
      <c r="I42" s="21">
        <f>IF(OR(H42="",Paramètres!$B$4=""),"",H42-Paramètres!$B$4)</f>
        <v/>
      </c>
      <c r="J42" s="22">
        <f>IF(OR(C42="",Paramètres!$B$3=""),"",C42-Paramètres!$B$3)</f>
        <v/>
      </c>
      <c r="K42" s="22">
        <f>IF(A42="","",COUNTIFS(Actions!$B$2:$B$201,A42,Actions!$A$2:$A$201,"&lt;&gt;",Actions!$G$2:$G$201,"&lt;&gt;Terminé",Actions!$G$2:$G$201,"&lt;&gt;Abandonné"))</f>
        <v/>
      </c>
      <c r="L42" s="22">
        <f>IF(A42="","",COUNTIFS(Actions!$B$2:$B$201,A42,Actions!$A$2:$A$201,"&lt;&gt;",Actions!$G$2:$G$201,"Bloqué",Actions!$H$2:$H$201,"Critique"))</f>
        <v/>
      </c>
      <c r="M42" s="32">
        <f>IF(A42="","",IFERROR(COUNTIFS(Actions!$B$2:$B$201,A42,Actions!$G$2:$G$201,"Terminé")/COUNTIF(Actions!$B$2:$B$201,A42),""))</f>
        <v/>
      </c>
      <c r="N42" s="24" t="n"/>
      <c r="O42" s="15" t="n"/>
      <c r="S42">
        <f>Paramètres!D43</f>
        <v/>
      </c>
    </row>
    <row r="43" ht="30" customHeight="1">
      <c r="A43" s="15" t="n"/>
      <c r="B43" s="15" t="n"/>
      <c r="C43" s="14" t="n"/>
      <c r="D43" s="15" t="n"/>
      <c r="E43" s="20" t="n"/>
      <c r="F43" s="20" t="n"/>
      <c r="G43" s="20" t="n"/>
      <c r="H43" s="25">
        <f>IF(COUNTA(E43:G43)=0,"",SUM(E43:F43)-G43)</f>
        <v/>
      </c>
      <c r="I43" s="25">
        <f>IF(OR(H43="",Paramètres!$B$4=""),"",H43-Paramètres!$B$4)</f>
        <v/>
      </c>
      <c r="J43" s="26">
        <f>IF(OR(C43="",Paramètres!$B$3=""),"",C43-Paramètres!$B$3)</f>
        <v/>
      </c>
      <c r="K43" s="26">
        <f>IF(A43="","",COUNTIFS(Actions!$B$2:$B$201,A43,Actions!$A$2:$A$201,"&lt;&gt;",Actions!$G$2:$G$201,"&lt;&gt;Terminé",Actions!$G$2:$G$201,"&lt;&gt;Abandonné"))</f>
        <v/>
      </c>
      <c r="L43" s="26">
        <f>IF(A43="","",COUNTIFS(Actions!$B$2:$B$201,A43,Actions!$A$2:$A$201,"&lt;&gt;",Actions!$G$2:$G$201,"Bloqué",Actions!$H$2:$H$201,"Critique"))</f>
        <v/>
      </c>
      <c r="M43" s="33">
        <f>IF(A43="","",IFERROR(COUNTIFS(Actions!$B$2:$B$201,A43,Actions!$G$2:$G$201,"Terminé")/COUNTIF(Actions!$B$2:$B$201,A43),""))</f>
        <v/>
      </c>
      <c r="N43" s="24" t="n"/>
      <c r="O43" s="15" t="n"/>
      <c r="S43">
        <f>Paramètres!D44</f>
        <v/>
      </c>
    </row>
    <row r="44" ht="30" customHeight="1">
      <c r="A44" s="15" t="n"/>
      <c r="B44" s="15" t="n"/>
      <c r="C44" s="14" t="n"/>
      <c r="D44" s="15" t="n"/>
      <c r="E44" s="20" t="n"/>
      <c r="F44" s="20" t="n"/>
      <c r="G44" s="20" t="n"/>
      <c r="H44" s="21">
        <f>IF(COUNTA(E44:G44)=0,"",SUM(E44:F44)-G44)</f>
        <v/>
      </c>
      <c r="I44" s="21">
        <f>IF(OR(H44="",Paramètres!$B$4=""),"",H44-Paramètres!$B$4)</f>
        <v/>
      </c>
      <c r="J44" s="22">
        <f>IF(OR(C44="",Paramètres!$B$3=""),"",C44-Paramètres!$B$3)</f>
        <v/>
      </c>
      <c r="K44" s="22">
        <f>IF(A44="","",COUNTIFS(Actions!$B$2:$B$201,A44,Actions!$A$2:$A$201,"&lt;&gt;",Actions!$G$2:$G$201,"&lt;&gt;Terminé",Actions!$G$2:$G$201,"&lt;&gt;Abandonné"))</f>
        <v/>
      </c>
      <c r="L44" s="22">
        <f>IF(A44="","",COUNTIFS(Actions!$B$2:$B$201,A44,Actions!$A$2:$A$201,"&lt;&gt;",Actions!$G$2:$G$201,"Bloqué",Actions!$H$2:$H$201,"Critique"))</f>
        <v/>
      </c>
      <c r="M44" s="32">
        <f>IF(A44="","",IFERROR(COUNTIFS(Actions!$B$2:$B$201,A44,Actions!$G$2:$G$201,"Terminé")/COUNTIF(Actions!$B$2:$B$201,A44),""))</f>
        <v/>
      </c>
      <c r="N44" s="24" t="n"/>
      <c r="O44" s="15" t="n"/>
      <c r="S44">
        <f>Paramètres!D45</f>
        <v/>
      </c>
    </row>
    <row r="45" ht="30" customHeight="1">
      <c r="A45" s="15" t="n"/>
      <c r="B45" s="15" t="n"/>
      <c r="C45" s="14" t="n"/>
      <c r="D45" s="15" t="n"/>
      <c r="E45" s="20" t="n"/>
      <c r="F45" s="20" t="n"/>
      <c r="G45" s="20" t="n"/>
      <c r="H45" s="25">
        <f>IF(COUNTA(E45:G45)=0,"",SUM(E45:F45)-G45)</f>
        <v/>
      </c>
      <c r="I45" s="25">
        <f>IF(OR(H45="",Paramètres!$B$4=""),"",H45-Paramètres!$B$4)</f>
        <v/>
      </c>
      <c r="J45" s="26">
        <f>IF(OR(C45="",Paramètres!$B$3=""),"",C45-Paramètres!$B$3)</f>
        <v/>
      </c>
      <c r="K45" s="26">
        <f>IF(A45="","",COUNTIFS(Actions!$B$2:$B$201,A45,Actions!$A$2:$A$201,"&lt;&gt;",Actions!$G$2:$G$201,"&lt;&gt;Terminé",Actions!$G$2:$G$201,"&lt;&gt;Abandonné"))</f>
        <v/>
      </c>
      <c r="L45" s="26">
        <f>IF(A45="","",COUNTIFS(Actions!$B$2:$B$201,A45,Actions!$A$2:$A$201,"&lt;&gt;",Actions!$G$2:$G$201,"Bloqué",Actions!$H$2:$H$201,"Critique"))</f>
        <v/>
      </c>
      <c r="M45" s="33">
        <f>IF(A45="","",IFERROR(COUNTIFS(Actions!$B$2:$B$201,A45,Actions!$G$2:$G$201,"Terminé")/COUNTIF(Actions!$B$2:$B$201,A45),""))</f>
        <v/>
      </c>
      <c r="N45" s="24" t="n"/>
      <c r="O45" s="15" t="n"/>
      <c r="S45">
        <f>Paramètres!D46</f>
        <v/>
      </c>
    </row>
    <row r="46" ht="30" customHeight="1">
      <c r="A46" s="15" t="n"/>
      <c r="B46" s="15" t="n"/>
      <c r="C46" s="14" t="n"/>
      <c r="D46" s="15" t="n"/>
      <c r="E46" s="20" t="n"/>
      <c r="F46" s="20" t="n"/>
      <c r="G46" s="20" t="n"/>
      <c r="H46" s="21">
        <f>IF(COUNTA(E46:G46)=0,"",SUM(E46:F46)-G46)</f>
        <v/>
      </c>
      <c r="I46" s="21">
        <f>IF(OR(H46="",Paramètres!$B$4=""),"",H46-Paramètres!$B$4)</f>
        <v/>
      </c>
      <c r="J46" s="22">
        <f>IF(OR(C46="",Paramètres!$B$3=""),"",C46-Paramètres!$B$3)</f>
        <v/>
      </c>
      <c r="K46" s="22">
        <f>IF(A46="","",COUNTIFS(Actions!$B$2:$B$201,A46,Actions!$A$2:$A$201,"&lt;&gt;",Actions!$G$2:$G$201,"&lt;&gt;Terminé",Actions!$G$2:$G$201,"&lt;&gt;Abandonné"))</f>
        <v/>
      </c>
      <c r="L46" s="22">
        <f>IF(A46="","",COUNTIFS(Actions!$B$2:$B$201,A46,Actions!$A$2:$A$201,"&lt;&gt;",Actions!$G$2:$G$201,"Bloqué",Actions!$H$2:$H$201,"Critique"))</f>
        <v/>
      </c>
      <c r="M46" s="32">
        <f>IF(A46="","",IFERROR(COUNTIFS(Actions!$B$2:$B$201,A46,Actions!$G$2:$G$201,"Terminé")/COUNTIF(Actions!$B$2:$B$201,A46),""))</f>
        <v/>
      </c>
      <c r="N46" s="24" t="n"/>
      <c r="O46" s="15" t="n"/>
      <c r="S46">
        <f>Paramètres!D47</f>
        <v/>
      </c>
    </row>
    <row r="47" ht="30" customHeight="1">
      <c r="A47" s="15" t="n"/>
      <c r="B47" s="15" t="n"/>
      <c r="C47" s="14" t="n"/>
      <c r="D47" s="15" t="n"/>
      <c r="E47" s="20" t="n"/>
      <c r="F47" s="20" t="n"/>
      <c r="G47" s="20" t="n"/>
      <c r="H47" s="25">
        <f>IF(COUNTA(E47:G47)=0,"",SUM(E47:F47)-G47)</f>
        <v/>
      </c>
      <c r="I47" s="25">
        <f>IF(OR(H47="",Paramètres!$B$4=""),"",H47-Paramètres!$B$4)</f>
        <v/>
      </c>
      <c r="J47" s="26">
        <f>IF(OR(C47="",Paramètres!$B$3=""),"",C47-Paramètres!$B$3)</f>
        <v/>
      </c>
      <c r="K47" s="26">
        <f>IF(A47="","",COUNTIFS(Actions!$B$2:$B$201,A47,Actions!$A$2:$A$201,"&lt;&gt;",Actions!$G$2:$G$201,"&lt;&gt;Terminé",Actions!$G$2:$G$201,"&lt;&gt;Abandonné"))</f>
        <v/>
      </c>
      <c r="L47" s="26">
        <f>IF(A47="","",COUNTIFS(Actions!$B$2:$B$201,A47,Actions!$A$2:$A$201,"&lt;&gt;",Actions!$G$2:$G$201,"Bloqué",Actions!$H$2:$H$201,"Critique"))</f>
        <v/>
      </c>
      <c r="M47" s="33">
        <f>IF(A47="","",IFERROR(COUNTIFS(Actions!$B$2:$B$201,A47,Actions!$G$2:$G$201,"Terminé")/COUNTIF(Actions!$B$2:$B$201,A47),""))</f>
        <v/>
      </c>
      <c r="N47" s="24" t="n"/>
      <c r="O47" s="15" t="n"/>
      <c r="S47">
        <f>Paramètres!D48</f>
        <v/>
      </c>
    </row>
    <row r="48" ht="30" customHeight="1">
      <c r="A48" s="15" t="n"/>
      <c r="B48" s="15" t="n"/>
      <c r="C48" s="14" t="n"/>
      <c r="D48" s="15" t="n"/>
      <c r="E48" s="20" t="n"/>
      <c r="F48" s="20" t="n"/>
      <c r="G48" s="20" t="n"/>
      <c r="H48" s="21">
        <f>IF(COUNTA(E48:G48)=0,"",SUM(E48:F48)-G48)</f>
        <v/>
      </c>
      <c r="I48" s="21">
        <f>IF(OR(H48="",Paramètres!$B$4=""),"",H48-Paramètres!$B$4)</f>
        <v/>
      </c>
      <c r="J48" s="22">
        <f>IF(OR(C48="",Paramètres!$B$3=""),"",C48-Paramètres!$B$3)</f>
        <v/>
      </c>
      <c r="K48" s="22">
        <f>IF(A48="","",COUNTIFS(Actions!$B$2:$B$201,A48,Actions!$A$2:$A$201,"&lt;&gt;",Actions!$G$2:$G$201,"&lt;&gt;Terminé",Actions!$G$2:$G$201,"&lt;&gt;Abandonné"))</f>
        <v/>
      </c>
      <c r="L48" s="22">
        <f>IF(A48="","",COUNTIFS(Actions!$B$2:$B$201,A48,Actions!$A$2:$A$201,"&lt;&gt;",Actions!$G$2:$G$201,"Bloqué",Actions!$H$2:$H$201,"Critique"))</f>
        <v/>
      </c>
      <c r="M48" s="32">
        <f>IF(A48="","",IFERROR(COUNTIFS(Actions!$B$2:$B$201,A48,Actions!$G$2:$G$201,"Terminé")/COUNTIF(Actions!$B$2:$B$201,A48),""))</f>
        <v/>
      </c>
      <c r="N48" s="24" t="n"/>
      <c r="O48" s="15" t="n"/>
      <c r="S48">
        <f>Paramètres!D49</f>
        <v/>
      </c>
    </row>
    <row r="49" ht="30" customHeight="1">
      <c r="A49" s="15" t="n"/>
      <c r="B49" s="15" t="n"/>
      <c r="C49" s="14" t="n"/>
      <c r="D49" s="15" t="n"/>
      <c r="E49" s="20" t="n"/>
      <c r="F49" s="20" t="n"/>
      <c r="G49" s="20" t="n"/>
      <c r="H49" s="25">
        <f>IF(COUNTA(E49:G49)=0,"",SUM(E49:F49)-G49)</f>
        <v/>
      </c>
      <c r="I49" s="25">
        <f>IF(OR(H49="",Paramètres!$B$4=""),"",H49-Paramètres!$B$4)</f>
        <v/>
      </c>
      <c r="J49" s="26">
        <f>IF(OR(C49="",Paramètres!$B$3=""),"",C49-Paramètres!$B$3)</f>
        <v/>
      </c>
      <c r="K49" s="26">
        <f>IF(A49="","",COUNTIFS(Actions!$B$2:$B$201,A49,Actions!$A$2:$A$201,"&lt;&gt;",Actions!$G$2:$G$201,"&lt;&gt;Terminé",Actions!$G$2:$G$201,"&lt;&gt;Abandonné"))</f>
        <v/>
      </c>
      <c r="L49" s="26">
        <f>IF(A49="","",COUNTIFS(Actions!$B$2:$B$201,A49,Actions!$A$2:$A$201,"&lt;&gt;",Actions!$G$2:$G$201,"Bloqué",Actions!$H$2:$H$201,"Critique"))</f>
        <v/>
      </c>
      <c r="M49" s="33">
        <f>IF(A49="","",IFERROR(COUNTIFS(Actions!$B$2:$B$201,A49,Actions!$G$2:$G$201,"Terminé")/COUNTIF(Actions!$B$2:$B$201,A49),""))</f>
        <v/>
      </c>
      <c r="N49" s="24" t="n"/>
      <c r="O49" s="15" t="n"/>
      <c r="S49">
        <f>Paramètres!D50</f>
        <v/>
      </c>
    </row>
    <row r="50" ht="30" customHeight="1">
      <c r="A50" s="15" t="n"/>
      <c r="B50" s="15" t="n"/>
      <c r="C50" s="14" t="n"/>
      <c r="D50" s="15" t="n"/>
      <c r="E50" s="20" t="n"/>
      <c r="F50" s="20" t="n"/>
      <c r="G50" s="20" t="n"/>
      <c r="H50" s="21">
        <f>IF(COUNTA(E50:G50)=0,"",SUM(E50:F50)-G50)</f>
        <v/>
      </c>
      <c r="I50" s="21">
        <f>IF(OR(H50="",Paramètres!$B$4=""),"",H50-Paramètres!$B$4)</f>
        <v/>
      </c>
      <c r="J50" s="22">
        <f>IF(OR(C50="",Paramètres!$B$3=""),"",C50-Paramètres!$B$3)</f>
        <v/>
      </c>
      <c r="K50" s="22">
        <f>IF(A50="","",COUNTIFS(Actions!$B$2:$B$201,A50,Actions!$A$2:$A$201,"&lt;&gt;",Actions!$G$2:$G$201,"&lt;&gt;Terminé",Actions!$G$2:$G$201,"&lt;&gt;Abandonné"))</f>
        <v/>
      </c>
      <c r="L50" s="22">
        <f>IF(A50="","",COUNTIFS(Actions!$B$2:$B$201,A50,Actions!$A$2:$A$201,"&lt;&gt;",Actions!$G$2:$G$201,"Bloqué",Actions!$H$2:$H$201,"Critique"))</f>
        <v/>
      </c>
      <c r="M50" s="32">
        <f>IF(A50="","",IFERROR(COUNTIFS(Actions!$B$2:$B$201,A50,Actions!$G$2:$G$201,"Terminé")/COUNTIF(Actions!$B$2:$B$201,A50),""))</f>
        <v/>
      </c>
      <c r="N50" s="24" t="n"/>
      <c r="O50" s="15" t="n"/>
      <c r="S50">
        <f>Paramètres!D51</f>
        <v/>
      </c>
    </row>
    <row r="51" ht="30" customHeight="1">
      <c r="A51" s="15" t="n"/>
      <c r="B51" s="15" t="n"/>
      <c r="C51" s="14" t="n"/>
      <c r="D51" s="15" t="n"/>
      <c r="E51" s="20" t="n"/>
      <c r="F51" s="20" t="n"/>
      <c r="G51" s="20" t="n"/>
      <c r="H51" s="25">
        <f>IF(COUNTA(E51:G51)=0,"",SUM(E51:F51)-G51)</f>
        <v/>
      </c>
      <c r="I51" s="25">
        <f>IF(OR(H51="",Paramètres!$B$4=""),"",H51-Paramètres!$B$4)</f>
        <v/>
      </c>
      <c r="J51" s="26">
        <f>IF(OR(C51="",Paramètres!$B$3=""),"",C51-Paramètres!$B$3)</f>
        <v/>
      </c>
      <c r="K51" s="26">
        <f>IF(A51="","",COUNTIFS(Actions!$B$2:$B$201,A51,Actions!$A$2:$A$201,"&lt;&gt;",Actions!$G$2:$G$201,"&lt;&gt;Terminé",Actions!$G$2:$G$201,"&lt;&gt;Abandonné"))</f>
        <v/>
      </c>
      <c r="L51" s="26">
        <f>IF(A51="","",COUNTIFS(Actions!$B$2:$B$201,A51,Actions!$A$2:$A$201,"&lt;&gt;",Actions!$G$2:$G$201,"Bloqué",Actions!$H$2:$H$201,"Critique"))</f>
        <v/>
      </c>
      <c r="M51" s="33">
        <f>IF(A51="","",IFERROR(COUNTIFS(Actions!$B$2:$B$201,A51,Actions!$G$2:$G$201,"Terminé")/COUNTIF(Actions!$B$2:$B$201,A51),""))</f>
        <v/>
      </c>
      <c r="N51" s="24" t="n"/>
      <c r="O51" s="15" t="n"/>
      <c r="S51">
        <f>Paramètres!D52</f>
        <v/>
      </c>
    </row>
    <row r="52" ht="30" customHeight="1">
      <c r="A52" s="15" t="n"/>
      <c r="B52" s="15" t="n"/>
      <c r="C52" s="14" t="n"/>
      <c r="D52" s="15" t="n"/>
      <c r="E52" s="20" t="n"/>
      <c r="F52" s="20" t="n"/>
      <c r="G52" s="20" t="n"/>
      <c r="H52" s="21">
        <f>IF(COUNTA(E52:G52)=0,"",SUM(E52:F52)-G52)</f>
        <v/>
      </c>
      <c r="I52" s="21">
        <f>IF(OR(H52="",Paramètres!$B$4=""),"",H52-Paramètres!$B$4)</f>
        <v/>
      </c>
      <c r="J52" s="22">
        <f>IF(OR(C52="",Paramètres!$B$3=""),"",C52-Paramètres!$B$3)</f>
        <v/>
      </c>
      <c r="K52" s="22">
        <f>IF(A52="","",COUNTIFS(Actions!$B$2:$B$201,A52,Actions!$A$2:$A$201,"&lt;&gt;",Actions!$G$2:$G$201,"&lt;&gt;Terminé",Actions!$G$2:$G$201,"&lt;&gt;Abandonné"))</f>
        <v/>
      </c>
      <c r="L52" s="22">
        <f>IF(A52="","",COUNTIFS(Actions!$B$2:$B$201,A52,Actions!$A$2:$A$201,"&lt;&gt;",Actions!$G$2:$G$201,"Bloqué",Actions!$H$2:$H$201,"Critique"))</f>
        <v/>
      </c>
      <c r="M52" s="32">
        <f>IF(A52="","",IFERROR(COUNTIFS(Actions!$B$2:$B$201,A52,Actions!$G$2:$G$201,"Terminé")/COUNTIF(Actions!$B$2:$B$201,A52),""))</f>
        <v/>
      </c>
      <c r="N52" s="24" t="n"/>
      <c r="O52" s="15" t="n"/>
      <c r="S52">
        <f>Paramètres!D53</f>
        <v/>
      </c>
    </row>
    <row r="53" ht="30" customHeight="1">
      <c r="A53" s="15" t="n"/>
      <c r="B53" s="15" t="n"/>
      <c r="C53" s="14" t="n"/>
      <c r="D53" s="15" t="n"/>
      <c r="E53" s="20" t="n"/>
      <c r="F53" s="20" t="n"/>
      <c r="G53" s="20" t="n"/>
      <c r="H53" s="25">
        <f>IF(COUNTA(E53:G53)=0,"",SUM(E53:F53)-G53)</f>
        <v/>
      </c>
      <c r="I53" s="25">
        <f>IF(OR(H53="",Paramètres!$B$4=""),"",H53-Paramètres!$B$4)</f>
        <v/>
      </c>
      <c r="J53" s="26">
        <f>IF(OR(C53="",Paramètres!$B$3=""),"",C53-Paramètres!$B$3)</f>
        <v/>
      </c>
      <c r="K53" s="26">
        <f>IF(A53="","",COUNTIFS(Actions!$B$2:$B$201,A53,Actions!$A$2:$A$201,"&lt;&gt;",Actions!$G$2:$G$201,"&lt;&gt;Terminé",Actions!$G$2:$G$201,"&lt;&gt;Abandonné"))</f>
        <v/>
      </c>
      <c r="L53" s="26">
        <f>IF(A53="","",COUNTIFS(Actions!$B$2:$B$201,A53,Actions!$A$2:$A$201,"&lt;&gt;",Actions!$G$2:$G$201,"Bloqué",Actions!$H$2:$H$201,"Critique"))</f>
        <v/>
      </c>
      <c r="M53" s="33">
        <f>IF(A53="","",IFERROR(COUNTIFS(Actions!$B$2:$B$201,A53,Actions!$G$2:$G$201,"Terminé")/COUNTIF(Actions!$B$2:$B$201,A53),""))</f>
        <v/>
      </c>
      <c r="N53" s="24" t="n"/>
      <c r="O53" s="15" t="n"/>
      <c r="S53">
        <f>Paramètres!D54</f>
        <v/>
      </c>
    </row>
    <row r="54" ht="30" customHeight="1">
      <c r="A54" s="15" t="n"/>
      <c r="B54" s="15" t="n"/>
      <c r="C54" s="14" t="n"/>
      <c r="D54" s="15" t="n"/>
      <c r="E54" s="20" t="n"/>
      <c r="F54" s="20" t="n"/>
      <c r="G54" s="20" t="n"/>
      <c r="H54" s="21">
        <f>IF(COUNTA(E54:G54)=0,"",SUM(E54:F54)-G54)</f>
        <v/>
      </c>
      <c r="I54" s="21">
        <f>IF(OR(H54="",Paramètres!$B$4=""),"",H54-Paramètres!$B$4)</f>
        <v/>
      </c>
      <c r="J54" s="22">
        <f>IF(OR(C54="",Paramètres!$B$3=""),"",C54-Paramètres!$B$3)</f>
        <v/>
      </c>
      <c r="K54" s="22">
        <f>IF(A54="","",COUNTIFS(Actions!$B$2:$B$201,A54,Actions!$A$2:$A$201,"&lt;&gt;",Actions!$G$2:$G$201,"&lt;&gt;Terminé",Actions!$G$2:$G$201,"&lt;&gt;Abandonné"))</f>
        <v/>
      </c>
      <c r="L54" s="22">
        <f>IF(A54="","",COUNTIFS(Actions!$B$2:$B$201,A54,Actions!$A$2:$A$201,"&lt;&gt;",Actions!$G$2:$G$201,"Bloqué",Actions!$H$2:$H$201,"Critique"))</f>
        <v/>
      </c>
      <c r="M54" s="32">
        <f>IF(A54="","",IFERROR(COUNTIFS(Actions!$B$2:$B$201,A54,Actions!$G$2:$G$201,"Terminé")/COUNTIF(Actions!$B$2:$B$201,A54),""))</f>
        <v/>
      </c>
      <c r="N54" s="24" t="n"/>
      <c r="O54" s="15" t="n"/>
      <c r="S54">
        <f>Paramètres!D55</f>
        <v/>
      </c>
    </row>
    <row r="55" ht="30" customHeight="1">
      <c r="A55" s="15" t="n"/>
      <c r="B55" s="15" t="n"/>
      <c r="C55" s="14" t="n"/>
      <c r="D55" s="15" t="n"/>
      <c r="E55" s="20" t="n"/>
      <c r="F55" s="20" t="n"/>
      <c r="G55" s="20" t="n"/>
      <c r="H55" s="25">
        <f>IF(COUNTA(E55:G55)=0,"",SUM(E55:F55)-G55)</f>
        <v/>
      </c>
      <c r="I55" s="25">
        <f>IF(OR(H55="",Paramètres!$B$4=""),"",H55-Paramètres!$B$4)</f>
        <v/>
      </c>
      <c r="J55" s="26">
        <f>IF(OR(C55="",Paramètres!$B$3=""),"",C55-Paramètres!$B$3)</f>
        <v/>
      </c>
      <c r="K55" s="26">
        <f>IF(A55="","",COUNTIFS(Actions!$B$2:$B$201,A55,Actions!$A$2:$A$201,"&lt;&gt;",Actions!$G$2:$G$201,"&lt;&gt;Terminé",Actions!$G$2:$G$201,"&lt;&gt;Abandonné"))</f>
        <v/>
      </c>
      <c r="L55" s="26">
        <f>IF(A55="","",COUNTIFS(Actions!$B$2:$B$201,A55,Actions!$A$2:$A$201,"&lt;&gt;",Actions!$G$2:$G$201,"Bloqué",Actions!$H$2:$H$201,"Critique"))</f>
        <v/>
      </c>
      <c r="M55" s="33">
        <f>IF(A55="","",IFERROR(COUNTIFS(Actions!$B$2:$B$201,A55,Actions!$G$2:$G$201,"Terminé")/COUNTIF(Actions!$B$2:$B$201,A55),""))</f>
        <v/>
      </c>
      <c r="N55" s="24" t="n"/>
      <c r="O55" s="15" t="n"/>
      <c r="S55">
        <f>Paramètres!D56</f>
        <v/>
      </c>
    </row>
    <row r="56" ht="30" customHeight="1">
      <c r="A56" s="15" t="n"/>
      <c r="B56" s="15" t="n"/>
      <c r="C56" s="14" t="n"/>
      <c r="D56" s="15" t="n"/>
      <c r="E56" s="20" t="n"/>
      <c r="F56" s="20" t="n"/>
      <c r="G56" s="20" t="n"/>
      <c r="H56" s="21">
        <f>IF(COUNTA(E56:G56)=0,"",SUM(E56:F56)-G56)</f>
        <v/>
      </c>
      <c r="I56" s="21">
        <f>IF(OR(H56="",Paramètres!$B$4=""),"",H56-Paramètres!$B$4)</f>
        <v/>
      </c>
      <c r="J56" s="22">
        <f>IF(OR(C56="",Paramètres!$B$3=""),"",C56-Paramètres!$B$3)</f>
        <v/>
      </c>
      <c r="K56" s="22">
        <f>IF(A56="","",COUNTIFS(Actions!$B$2:$B$201,A56,Actions!$A$2:$A$201,"&lt;&gt;",Actions!$G$2:$G$201,"&lt;&gt;Terminé",Actions!$G$2:$G$201,"&lt;&gt;Abandonné"))</f>
        <v/>
      </c>
      <c r="L56" s="22">
        <f>IF(A56="","",COUNTIFS(Actions!$B$2:$B$201,A56,Actions!$A$2:$A$201,"&lt;&gt;",Actions!$G$2:$G$201,"Bloqué",Actions!$H$2:$H$201,"Critique"))</f>
        <v/>
      </c>
      <c r="M56" s="32">
        <f>IF(A56="","",IFERROR(COUNTIFS(Actions!$B$2:$B$201,A56,Actions!$G$2:$G$201,"Terminé")/COUNTIF(Actions!$B$2:$B$201,A56),""))</f>
        <v/>
      </c>
      <c r="N56" s="24" t="n"/>
      <c r="O56" s="15" t="n"/>
      <c r="S56">
        <f>Paramètres!D57</f>
        <v/>
      </c>
    </row>
    <row r="57" ht="30" customHeight="1">
      <c r="A57" s="15" t="n"/>
      <c r="B57" s="15" t="n"/>
      <c r="C57" s="14" t="n"/>
      <c r="D57" s="15" t="n"/>
      <c r="E57" s="20" t="n"/>
      <c r="F57" s="20" t="n"/>
      <c r="G57" s="20" t="n"/>
      <c r="H57" s="25">
        <f>IF(COUNTA(E57:G57)=0,"",SUM(E57:F57)-G57)</f>
        <v/>
      </c>
      <c r="I57" s="25">
        <f>IF(OR(H57="",Paramètres!$B$4=""),"",H57-Paramètres!$B$4)</f>
        <v/>
      </c>
      <c r="J57" s="26">
        <f>IF(OR(C57="",Paramètres!$B$3=""),"",C57-Paramètres!$B$3)</f>
        <v/>
      </c>
      <c r="K57" s="26">
        <f>IF(A57="","",COUNTIFS(Actions!$B$2:$B$201,A57,Actions!$A$2:$A$201,"&lt;&gt;",Actions!$G$2:$G$201,"&lt;&gt;Terminé",Actions!$G$2:$G$201,"&lt;&gt;Abandonné"))</f>
        <v/>
      </c>
      <c r="L57" s="26">
        <f>IF(A57="","",COUNTIFS(Actions!$B$2:$B$201,A57,Actions!$A$2:$A$201,"&lt;&gt;",Actions!$G$2:$G$201,"Bloqué",Actions!$H$2:$H$201,"Critique"))</f>
        <v/>
      </c>
      <c r="M57" s="33">
        <f>IF(A57="","",IFERROR(COUNTIFS(Actions!$B$2:$B$201,A57,Actions!$G$2:$G$201,"Terminé")/COUNTIF(Actions!$B$2:$B$201,A57),""))</f>
        <v/>
      </c>
      <c r="N57" s="24" t="n"/>
      <c r="O57" s="15" t="n"/>
      <c r="S57">
        <f>Paramètres!D58</f>
        <v/>
      </c>
    </row>
    <row r="58" ht="30" customHeight="1">
      <c r="A58" s="15" t="n"/>
      <c r="B58" s="15" t="n"/>
      <c r="C58" s="14" t="n"/>
      <c r="D58" s="15" t="n"/>
      <c r="E58" s="20" t="n"/>
      <c r="F58" s="20" t="n"/>
      <c r="G58" s="20" t="n"/>
      <c r="H58" s="21">
        <f>IF(COUNTA(E58:G58)=0,"",SUM(E58:F58)-G58)</f>
        <v/>
      </c>
      <c r="I58" s="21">
        <f>IF(OR(H58="",Paramètres!$B$4=""),"",H58-Paramètres!$B$4)</f>
        <v/>
      </c>
      <c r="J58" s="22">
        <f>IF(OR(C58="",Paramètres!$B$3=""),"",C58-Paramètres!$B$3)</f>
        <v/>
      </c>
      <c r="K58" s="22">
        <f>IF(A58="","",COUNTIFS(Actions!$B$2:$B$201,A58,Actions!$A$2:$A$201,"&lt;&gt;",Actions!$G$2:$G$201,"&lt;&gt;Terminé",Actions!$G$2:$G$201,"&lt;&gt;Abandonné"))</f>
        <v/>
      </c>
      <c r="L58" s="22">
        <f>IF(A58="","",COUNTIFS(Actions!$B$2:$B$201,A58,Actions!$A$2:$A$201,"&lt;&gt;",Actions!$G$2:$G$201,"Bloqué",Actions!$H$2:$H$201,"Critique"))</f>
        <v/>
      </c>
      <c r="M58" s="32">
        <f>IF(A58="","",IFERROR(COUNTIFS(Actions!$B$2:$B$201,A58,Actions!$G$2:$G$201,"Terminé")/COUNTIF(Actions!$B$2:$B$201,A58),""))</f>
        <v/>
      </c>
      <c r="N58" s="24" t="n"/>
      <c r="O58" s="15" t="n"/>
      <c r="S58">
        <f>Paramètres!D59</f>
        <v/>
      </c>
    </row>
    <row r="59" ht="30" customHeight="1">
      <c r="A59" s="15" t="n"/>
      <c r="B59" s="15" t="n"/>
      <c r="C59" s="14" t="n"/>
      <c r="D59" s="15" t="n"/>
      <c r="E59" s="20" t="n"/>
      <c r="F59" s="20" t="n"/>
      <c r="G59" s="20" t="n"/>
      <c r="H59" s="25">
        <f>IF(COUNTA(E59:G59)=0,"",SUM(E59:F59)-G59)</f>
        <v/>
      </c>
      <c r="I59" s="25">
        <f>IF(OR(H59="",Paramètres!$B$4=""),"",H59-Paramètres!$B$4)</f>
        <v/>
      </c>
      <c r="J59" s="26">
        <f>IF(OR(C59="",Paramètres!$B$3=""),"",C59-Paramètres!$B$3)</f>
        <v/>
      </c>
      <c r="K59" s="26">
        <f>IF(A59="","",COUNTIFS(Actions!$B$2:$B$201,A59,Actions!$A$2:$A$201,"&lt;&gt;",Actions!$G$2:$G$201,"&lt;&gt;Terminé",Actions!$G$2:$G$201,"&lt;&gt;Abandonné"))</f>
        <v/>
      </c>
      <c r="L59" s="26">
        <f>IF(A59="","",COUNTIFS(Actions!$B$2:$B$201,A59,Actions!$A$2:$A$201,"&lt;&gt;",Actions!$G$2:$G$201,"Bloqué",Actions!$H$2:$H$201,"Critique"))</f>
        <v/>
      </c>
      <c r="M59" s="33">
        <f>IF(A59="","",IFERROR(COUNTIFS(Actions!$B$2:$B$201,A59,Actions!$G$2:$G$201,"Terminé")/COUNTIF(Actions!$B$2:$B$201,A59),""))</f>
        <v/>
      </c>
      <c r="N59" s="24" t="n"/>
      <c r="O59" s="15" t="n"/>
      <c r="S59">
        <f>Paramètres!D60</f>
        <v/>
      </c>
    </row>
    <row r="60" ht="30" customHeight="1">
      <c r="A60" s="15" t="n"/>
      <c r="B60" s="15" t="n"/>
      <c r="C60" s="14" t="n"/>
      <c r="D60" s="15" t="n"/>
      <c r="E60" s="20" t="n"/>
      <c r="F60" s="20" t="n"/>
      <c r="G60" s="20" t="n"/>
      <c r="H60" s="21">
        <f>IF(COUNTA(E60:G60)=0,"",SUM(E60:F60)-G60)</f>
        <v/>
      </c>
      <c r="I60" s="21">
        <f>IF(OR(H60="",Paramètres!$B$4=""),"",H60-Paramètres!$B$4)</f>
        <v/>
      </c>
      <c r="J60" s="22">
        <f>IF(OR(C60="",Paramètres!$B$3=""),"",C60-Paramètres!$B$3)</f>
        <v/>
      </c>
      <c r="K60" s="22">
        <f>IF(A60="","",COUNTIFS(Actions!$B$2:$B$201,A60,Actions!$A$2:$A$201,"&lt;&gt;",Actions!$G$2:$G$201,"&lt;&gt;Terminé",Actions!$G$2:$G$201,"&lt;&gt;Abandonné"))</f>
        <v/>
      </c>
      <c r="L60" s="22">
        <f>IF(A60="","",COUNTIFS(Actions!$B$2:$B$201,A60,Actions!$A$2:$A$201,"&lt;&gt;",Actions!$G$2:$G$201,"Bloqué",Actions!$H$2:$H$201,"Critique"))</f>
        <v/>
      </c>
      <c r="M60" s="32">
        <f>IF(A60="","",IFERROR(COUNTIFS(Actions!$B$2:$B$201,A60,Actions!$G$2:$G$201,"Terminé")/COUNTIF(Actions!$B$2:$B$201,A60),""))</f>
        <v/>
      </c>
      <c r="N60" s="24" t="n"/>
      <c r="O60" s="15" t="n"/>
      <c r="S60">
        <f>Paramètres!D61</f>
        <v/>
      </c>
    </row>
    <row r="61" ht="30" customHeight="1">
      <c r="A61" s="15" t="n"/>
      <c r="B61" s="15" t="n"/>
      <c r="C61" s="14" t="n"/>
      <c r="D61" s="15" t="n"/>
      <c r="E61" s="20" t="n"/>
      <c r="F61" s="20" t="n"/>
      <c r="G61" s="20" t="n"/>
      <c r="H61" s="25">
        <f>IF(COUNTA(E61:G61)=0,"",SUM(E61:F61)-G61)</f>
        <v/>
      </c>
      <c r="I61" s="25">
        <f>IF(OR(H61="",Paramètres!$B$4=""),"",H61-Paramètres!$B$4)</f>
        <v/>
      </c>
      <c r="J61" s="26">
        <f>IF(OR(C61="",Paramètres!$B$3=""),"",C61-Paramètres!$B$3)</f>
        <v/>
      </c>
      <c r="K61" s="26">
        <f>IF(A61="","",COUNTIFS(Actions!$B$2:$B$201,A61,Actions!$A$2:$A$201,"&lt;&gt;",Actions!$G$2:$G$201,"&lt;&gt;Terminé",Actions!$G$2:$G$201,"&lt;&gt;Abandonné"))</f>
        <v/>
      </c>
      <c r="L61" s="26">
        <f>IF(A61="","",COUNTIFS(Actions!$B$2:$B$201,A61,Actions!$A$2:$A$201,"&lt;&gt;",Actions!$G$2:$G$201,"Bloqué",Actions!$H$2:$H$201,"Critique"))</f>
        <v/>
      </c>
      <c r="M61" s="33">
        <f>IF(A61="","",IFERROR(COUNTIFS(Actions!$B$2:$B$201,A61,Actions!$G$2:$G$201,"Terminé")/COUNTIF(Actions!$B$2:$B$201,A61),""))</f>
        <v/>
      </c>
      <c r="N61" s="24" t="n"/>
      <c r="O61" s="15" t="n"/>
      <c r="S61">
        <f>Paramètres!D62</f>
        <v/>
      </c>
    </row>
    <row r="62" ht="30" customHeight="1">
      <c r="A62" s="15" t="n"/>
      <c r="B62" s="15" t="n"/>
      <c r="C62" s="14" t="n"/>
      <c r="D62" s="15" t="n"/>
      <c r="E62" s="20" t="n"/>
      <c r="F62" s="20" t="n"/>
      <c r="G62" s="20" t="n"/>
      <c r="H62" s="21">
        <f>IF(COUNTA(E62:G62)=0,"",SUM(E62:F62)-G62)</f>
        <v/>
      </c>
      <c r="I62" s="21">
        <f>IF(OR(H62="",Paramètres!$B$4=""),"",H62-Paramètres!$B$4)</f>
        <v/>
      </c>
      <c r="J62" s="22">
        <f>IF(OR(C62="",Paramètres!$B$3=""),"",C62-Paramètres!$B$3)</f>
        <v/>
      </c>
      <c r="K62" s="22">
        <f>IF(A62="","",COUNTIFS(Actions!$B$2:$B$201,A62,Actions!$A$2:$A$201,"&lt;&gt;",Actions!$G$2:$G$201,"&lt;&gt;Terminé",Actions!$G$2:$G$201,"&lt;&gt;Abandonné"))</f>
        <v/>
      </c>
      <c r="L62" s="22">
        <f>IF(A62="","",COUNTIFS(Actions!$B$2:$B$201,A62,Actions!$A$2:$A$201,"&lt;&gt;",Actions!$G$2:$G$201,"Bloqué",Actions!$H$2:$H$201,"Critique"))</f>
        <v/>
      </c>
      <c r="M62" s="32">
        <f>IF(A62="","",IFERROR(COUNTIFS(Actions!$B$2:$B$201,A62,Actions!$G$2:$G$201,"Terminé")/COUNTIF(Actions!$B$2:$B$201,A62),""))</f>
        <v/>
      </c>
      <c r="N62" s="24" t="n"/>
      <c r="O62" s="15" t="n"/>
      <c r="S62">
        <f>Paramètres!D63</f>
        <v/>
      </c>
    </row>
    <row r="63" ht="30" customHeight="1">
      <c r="A63" s="15" t="n"/>
      <c r="B63" s="15" t="n"/>
      <c r="C63" s="14" t="n"/>
      <c r="D63" s="15" t="n"/>
      <c r="E63" s="20" t="n"/>
      <c r="F63" s="20" t="n"/>
      <c r="G63" s="20" t="n"/>
      <c r="H63" s="25">
        <f>IF(COUNTA(E63:G63)=0,"",SUM(E63:F63)-G63)</f>
        <v/>
      </c>
      <c r="I63" s="25">
        <f>IF(OR(H63="",Paramètres!$B$4=""),"",H63-Paramètres!$B$4)</f>
        <v/>
      </c>
      <c r="J63" s="26">
        <f>IF(OR(C63="",Paramètres!$B$3=""),"",C63-Paramètres!$B$3)</f>
        <v/>
      </c>
      <c r="K63" s="26">
        <f>IF(A63="","",COUNTIFS(Actions!$B$2:$B$201,A63,Actions!$A$2:$A$201,"&lt;&gt;",Actions!$G$2:$G$201,"&lt;&gt;Terminé",Actions!$G$2:$G$201,"&lt;&gt;Abandonné"))</f>
        <v/>
      </c>
      <c r="L63" s="26">
        <f>IF(A63="","",COUNTIFS(Actions!$B$2:$B$201,A63,Actions!$A$2:$A$201,"&lt;&gt;",Actions!$G$2:$G$201,"Bloqué",Actions!$H$2:$H$201,"Critique"))</f>
        <v/>
      </c>
      <c r="M63" s="33">
        <f>IF(A63="","",IFERROR(COUNTIFS(Actions!$B$2:$B$201,A63,Actions!$G$2:$G$201,"Terminé")/COUNTIF(Actions!$B$2:$B$201,A63),""))</f>
        <v/>
      </c>
      <c r="N63" s="24" t="n"/>
      <c r="O63" s="15" t="n"/>
      <c r="S63">
        <f>Paramètres!D64</f>
        <v/>
      </c>
    </row>
    <row r="64" ht="30" customHeight="1">
      <c r="A64" s="15" t="n"/>
      <c r="B64" s="15" t="n"/>
      <c r="C64" s="14" t="n"/>
      <c r="D64" s="15" t="n"/>
      <c r="E64" s="20" t="n"/>
      <c r="F64" s="20" t="n"/>
      <c r="G64" s="20" t="n"/>
      <c r="H64" s="21">
        <f>IF(COUNTA(E64:G64)=0,"",SUM(E64:F64)-G64)</f>
        <v/>
      </c>
      <c r="I64" s="21">
        <f>IF(OR(H64="",Paramètres!$B$4=""),"",H64-Paramètres!$B$4)</f>
        <v/>
      </c>
      <c r="J64" s="22">
        <f>IF(OR(C64="",Paramètres!$B$3=""),"",C64-Paramètres!$B$3)</f>
        <v/>
      </c>
      <c r="K64" s="22">
        <f>IF(A64="","",COUNTIFS(Actions!$B$2:$B$201,A64,Actions!$A$2:$A$201,"&lt;&gt;",Actions!$G$2:$G$201,"&lt;&gt;Terminé",Actions!$G$2:$G$201,"&lt;&gt;Abandonné"))</f>
        <v/>
      </c>
      <c r="L64" s="22">
        <f>IF(A64="","",COUNTIFS(Actions!$B$2:$B$201,A64,Actions!$A$2:$A$201,"&lt;&gt;",Actions!$G$2:$G$201,"Bloqué",Actions!$H$2:$H$201,"Critique"))</f>
        <v/>
      </c>
      <c r="M64" s="32">
        <f>IF(A64="","",IFERROR(COUNTIFS(Actions!$B$2:$B$201,A64,Actions!$G$2:$G$201,"Terminé")/COUNTIF(Actions!$B$2:$B$201,A64),""))</f>
        <v/>
      </c>
      <c r="N64" s="24" t="n"/>
      <c r="O64" s="15" t="n"/>
      <c r="S64">
        <f>Paramètres!D65</f>
        <v/>
      </c>
    </row>
    <row r="65" ht="30" customHeight="1">
      <c r="A65" s="15" t="n"/>
      <c r="B65" s="15" t="n"/>
      <c r="C65" s="14" t="n"/>
      <c r="D65" s="15" t="n"/>
      <c r="E65" s="20" t="n"/>
      <c r="F65" s="20" t="n"/>
      <c r="G65" s="20" t="n"/>
      <c r="H65" s="25">
        <f>IF(COUNTA(E65:G65)=0,"",SUM(E65:F65)-G65)</f>
        <v/>
      </c>
      <c r="I65" s="25">
        <f>IF(OR(H65="",Paramètres!$B$4=""),"",H65-Paramètres!$B$4)</f>
        <v/>
      </c>
      <c r="J65" s="26">
        <f>IF(OR(C65="",Paramètres!$B$3=""),"",C65-Paramètres!$B$3)</f>
        <v/>
      </c>
      <c r="K65" s="26">
        <f>IF(A65="","",COUNTIFS(Actions!$B$2:$B$201,A65,Actions!$A$2:$A$201,"&lt;&gt;",Actions!$G$2:$G$201,"&lt;&gt;Terminé",Actions!$G$2:$G$201,"&lt;&gt;Abandonné"))</f>
        <v/>
      </c>
      <c r="L65" s="26">
        <f>IF(A65="","",COUNTIFS(Actions!$B$2:$B$201,A65,Actions!$A$2:$A$201,"&lt;&gt;",Actions!$G$2:$G$201,"Bloqué",Actions!$H$2:$H$201,"Critique"))</f>
        <v/>
      </c>
      <c r="M65" s="33">
        <f>IF(A65="","",IFERROR(COUNTIFS(Actions!$B$2:$B$201,A65,Actions!$G$2:$G$201,"Terminé")/COUNTIF(Actions!$B$2:$B$201,A65),""))</f>
        <v/>
      </c>
      <c r="N65" s="24" t="n"/>
      <c r="O65" s="15" t="n"/>
      <c r="S65">
        <f>Paramètres!D66</f>
        <v/>
      </c>
    </row>
    <row r="66" ht="30" customHeight="1">
      <c r="A66" s="15" t="n"/>
      <c r="B66" s="15" t="n"/>
      <c r="C66" s="14" t="n"/>
      <c r="D66" s="15" t="n"/>
      <c r="E66" s="20" t="n"/>
      <c r="F66" s="20" t="n"/>
      <c r="G66" s="20" t="n"/>
      <c r="H66" s="21">
        <f>IF(COUNTA(E66:G66)=0,"",SUM(E66:F66)-G66)</f>
        <v/>
      </c>
      <c r="I66" s="21">
        <f>IF(OR(H66="",Paramètres!$B$4=""),"",H66-Paramètres!$B$4)</f>
        <v/>
      </c>
      <c r="J66" s="22">
        <f>IF(OR(C66="",Paramètres!$B$3=""),"",C66-Paramètres!$B$3)</f>
        <v/>
      </c>
      <c r="K66" s="22">
        <f>IF(A66="","",COUNTIFS(Actions!$B$2:$B$201,A66,Actions!$A$2:$A$201,"&lt;&gt;",Actions!$G$2:$G$201,"&lt;&gt;Terminé",Actions!$G$2:$G$201,"&lt;&gt;Abandonné"))</f>
        <v/>
      </c>
      <c r="L66" s="22">
        <f>IF(A66="","",COUNTIFS(Actions!$B$2:$B$201,A66,Actions!$A$2:$A$201,"&lt;&gt;",Actions!$G$2:$G$201,"Bloqué",Actions!$H$2:$H$201,"Critique"))</f>
        <v/>
      </c>
      <c r="M66" s="32">
        <f>IF(A66="","",IFERROR(COUNTIFS(Actions!$B$2:$B$201,A66,Actions!$G$2:$G$201,"Terminé")/COUNTIF(Actions!$B$2:$B$201,A66),""))</f>
        <v/>
      </c>
      <c r="N66" s="24" t="n"/>
      <c r="O66" s="15" t="n"/>
      <c r="S66">
        <f>Paramètres!D67</f>
        <v/>
      </c>
    </row>
    <row r="67" ht="30" customHeight="1">
      <c r="A67" s="15" t="n"/>
      <c r="B67" s="15" t="n"/>
      <c r="C67" s="14" t="n"/>
      <c r="D67" s="15" t="n"/>
      <c r="E67" s="20" t="n"/>
      <c r="F67" s="20" t="n"/>
      <c r="G67" s="20" t="n"/>
      <c r="H67" s="25">
        <f>IF(COUNTA(E67:G67)=0,"",SUM(E67:F67)-G67)</f>
        <v/>
      </c>
      <c r="I67" s="25">
        <f>IF(OR(H67="",Paramètres!$B$4=""),"",H67-Paramètres!$B$4)</f>
        <v/>
      </c>
      <c r="J67" s="26">
        <f>IF(OR(C67="",Paramètres!$B$3=""),"",C67-Paramètres!$B$3)</f>
        <v/>
      </c>
      <c r="K67" s="26">
        <f>IF(A67="","",COUNTIFS(Actions!$B$2:$B$201,A67,Actions!$A$2:$A$201,"&lt;&gt;",Actions!$G$2:$G$201,"&lt;&gt;Terminé",Actions!$G$2:$G$201,"&lt;&gt;Abandonné"))</f>
        <v/>
      </c>
      <c r="L67" s="26">
        <f>IF(A67="","",COUNTIFS(Actions!$B$2:$B$201,A67,Actions!$A$2:$A$201,"&lt;&gt;",Actions!$G$2:$G$201,"Bloqué",Actions!$H$2:$H$201,"Critique"))</f>
        <v/>
      </c>
      <c r="M67" s="33">
        <f>IF(A67="","",IFERROR(COUNTIFS(Actions!$B$2:$B$201,A67,Actions!$G$2:$G$201,"Terminé")/COUNTIF(Actions!$B$2:$B$201,A67),""))</f>
        <v/>
      </c>
      <c r="N67" s="24" t="n"/>
      <c r="O67" s="15" t="n"/>
      <c r="S67">
        <f>Paramètres!D68</f>
        <v/>
      </c>
    </row>
    <row r="68" ht="30" customHeight="1">
      <c r="A68" s="15" t="n"/>
      <c r="B68" s="15" t="n"/>
      <c r="C68" s="14" t="n"/>
      <c r="D68" s="15" t="n"/>
      <c r="E68" s="20" t="n"/>
      <c r="F68" s="20" t="n"/>
      <c r="G68" s="20" t="n"/>
      <c r="H68" s="21">
        <f>IF(COUNTA(E68:G68)=0,"",SUM(E68:F68)-G68)</f>
        <v/>
      </c>
      <c r="I68" s="21">
        <f>IF(OR(H68="",Paramètres!$B$4=""),"",H68-Paramètres!$B$4)</f>
        <v/>
      </c>
      <c r="J68" s="22">
        <f>IF(OR(C68="",Paramètres!$B$3=""),"",C68-Paramètres!$B$3)</f>
        <v/>
      </c>
      <c r="K68" s="22">
        <f>IF(A68="","",COUNTIFS(Actions!$B$2:$B$201,A68,Actions!$A$2:$A$201,"&lt;&gt;",Actions!$G$2:$G$201,"&lt;&gt;Terminé",Actions!$G$2:$G$201,"&lt;&gt;Abandonné"))</f>
        <v/>
      </c>
      <c r="L68" s="22">
        <f>IF(A68="","",COUNTIFS(Actions!$B$2:$B$201,A68,Actions!$A$2:$A$201,"&lt;&gt;",Actions!$G$2:$G$201,"Bloqué",Actions!$H$2:$H$201,"Critique"))</f>
        <v/>
      </c>
      <c r="M68" s="32">
        <f>IF(A68="","",IFERROR(COUNTIFS(Actions!$B$2:$B$201,A68,Actions!$G$2:$G$201,"Terminé")/COUNTIF(Actions!$B$2:$B$201,A68),""))</f>
        <v/>
      </c>
      <c r="N68" s="24" t="n"/>
      <c r="O68" s="15" t="n"/>
      <c r="S68">
        <f>Paramètres!D69</f>
        <v/>
      </c>
    </row>
    <row r="69" ht="30" customHeight="1">
      <c r="A69" s="15" t="n"/>
      <c r="B69" s="15" t="n"/>
      <c r="C69" s="14" t="n"/>
      <c r="D69" s="15" t="n"/>
      <c r="E69" s="20" t="n"/>
      <c r="F69" s="20" t="n"/>
      <c r="G69" s="20" t="n"/>
      <c r="H69" s="25">
        <f>IF(COUNTA(E69:G69)=0,"",SUM(E69:F69)-G69)</f>
        <v/>
      </c>
      <c r="I69" s="25">
        <f>IF(OR(H69="",Paramètres!$B$4=""),"",H69-Paramètres!$B$4)</f>
        <v/>
      </c>
      <c r="J69" s="26">
        <f>IF(OR(C69="",Paramètres!$B$3=""),"",C69-Paramètres!$B$3)</f>
        <v/>
      </c>
      <c r="K69" s="26">
        <f>IF(A69="","",COUNTIFS(Actions!$B$2:$B$201,A69,Actions!$A$2:$A$201,"&lt;&gt;",Actions!$G$2:$G$201,"&lt;&gt;Terminé",Actions!$G$2:$G$201,"&lt;&gt;Abandonné"))</f>
        <v/>
      </c>
      <c r="L69" s="26">
        <f>IF(A69="","",COUNTIFS(Actions!$B$2:$B$201,A69,Actions!$A$2:$A$201,"&lt;&gt;",Actions!$G$2:$G$201,"Bloqué",Actions!$H$2:$H$201,"Critique"))</f>
        <v/>
      </c>
      <c r="M69" s="33">
        <f>IF(A69="","",IFERROR(COUNTIFS(Actions!$B$2:$B$201,A69,Actions!$G$2:$G$201,"Terminé")/COUNTIF(Actions!$B$2:$B$201,A69),""))</f>
        <v/>
      </c>
      <c r="N69" s="24" t="n"/>
      <c r="O69" s="15" t="n"/>
      <c r="S69">
        <f>Paramètres!D70</f>
        <v/>
      </c>
    </row>
    <row r="70" ht="30" customHeight="1">
      <c r="A70" s="15" t="n"/>
      <c r="B70" s="15" t="n"/>
      <c r="C70" s="14" t="n"/>
      <c r="D70" s="15" t="n"/>
      <c r="E70" s="20" t="n"/>
      <c r="F70" s="20" t="n"/>
      <c r="G70" s="20" t="n"/>
      <c r="H70" s="21">
        <f>IF(COUNTA(E70:G70)=0,"",SUM(E70:F70)-G70)</f>
        <v/>
      </c>
      <c r="I70" s="21">
        <f>IF(OR(H70="",Paramètres!$B$4=""),"",H70-Paramètres!$B$4)</f>
        <v/>
      </c>
      <c r="J70" s="22">
        <f>IF(OR(C70="",Paramètres!$B$3=""),"",C70-Paramètres!$B$3)</f>
        <v/>
      </c>
      <c r="K70" s="22">
        <f>IF(A70="","",COUNTIFS(Actions!$B$2:$B$201,A70,Actions!$A$2:$A$201,"&lt;&gt;",Actions!$G$2:$G$201,"&lt;&gt;Terminé",Actions!$G$2:$G$201,"&lt;&gt;Abandonné"))</f>
        <v/>
      </c>
      <c r="L70" s="22">
        <f>IF(A70="","",COUNTIFS(Actions!$B$2:$B$201,A70,Actions!$A$2:$A$201,"&lt;&gt;",Actions!$G$2:$G$201,"Bloqué",Actions!$H$2:$H$201,"Critique"))</f>
        <v/>
      </c>
      <c r="M70" s="32">
        <f>IF(A70="","",IFERROR(COUNTIFS(Actions!$B$2:$B$201,A70,Actions!$G$2:$G$201,"Terminé")/COUNTIF(Actions!$B$2:$B$201,A70),""))</f>
        <v/>
      </c>
      <c r="N70" s="24" t="n"/>
      <c r="O70" s="15" t="n"/>
      <c r="S70">
        <f>Paramètres!D71</f>
        <v/>
      </c>
    </row>
    <row r="71" ht="30" customHeight="1">
      <c r="A71" s="15" t="n"/>
      <c r="B71" s="15" t="n"/>
      <c r="C71" s="14" t="n"/>
      <c r="D71" s="15" t="n"/>
      <c r="E71" s="20" t="n"/>
      <c r="F71" s="20" t="n"/>
      <c r="G71" s="20" t="n"/>
      <c r="H71" s="25">
        <f>IF(COUNTA(E71:G71)=0,"",SUM(E71:F71)-G71)</f>
        <v/>
      </c>
      <c r="I71" s="25">
        <f>IF(OR(H71="",Paramètres!$B$4=""),"",H71-Paramètres!$B$4)</f>
        <v/>
      </c>
      <c r="J71" s="26">
        <f>IF(OR(C71="",Paramètres!$B$3=""),"",C71-Paramètres!$B$3)</f>
        <v/>
      </c>
      <c r="K71" s="26">
        <f>IF(A71="","",COUNTIFS(Actions!$B$2:$B$201,A71,Actions!$A$2:$A$201,"&lt;&gt;",Actions!$G$2:$G$201,"&lt;&gt;Terminé",Actions!$G$2:$G$201,"&lt;&gt;Abandonné"))</f>
        <v/>
      </c>
      <c r="L71" s="26">
        <f>IF(A71="","",COUNTIFS(Actions!$B$2:$B$201,A71,Actions!$A$2:$A$201,"&lt;&gt;",Actions!$G$2:$G$201,"Bloqué",Actions!$H$2:$H$201,"Critique"))</f>
        <v/>
      </c>
      <c r="M71" s="33">
        <f>IF(A71="","",IFERROR(COUNTIFS(Actions!$B$2:$B$201,A71,Actions!$G$2:$G$201,"Terminé")/COUNTIF(Actions!$B$2:$B$201,A71),""))</f>
        <v/>
      </c>
      <c r="N71" s="24" t="n"/>
      <c r="O71" s="15" t="n"/>
      <c r="S71">
        <f>Paramètres!D72</f>
        <v/>
      </c>
    </row>
    <row r="72" ht="30" customHeight="1">
      <c r="A72" s="15" t="n"/>
      <c r="B72" s="15" t="n"/>
      <c r="C72" s="14" t="n"/>
      <c r="D72" s="15" t="n"/>
      <c r="E72" s="20" t="n"/>
      <c r="F72" s="20" t="n"/>
      <c r="G72" s="20" t="n"/>
      <c r="H72" s="21">
        <f>IF(COUNTA(E72:G72)=0,"",SUM(E72:F72)-G72)</f>
        <v/>
      </c>
      <c r="I72" s="21">
        <f>IF(OR(H72="",Paramètres!$B$4=""),"",H72-Paramètres!$B$4)</f>
        <v/>
      </c>
      <c r="J72" s="22">
        <f>IF(OR(C72="",Paramètres!$B$3=""),"",C72-Paramètres!$B$3)</f>
        <v/>
      </c>
      <c r="K72" s="22">
        <f>IF(A72="","",COUNTIFS(Actions!$B$2:$B$201,A72,Actions!$A$2:$A$201,"&lt;&gt;",Actions!$G$2:$G$201,"&lt;&gt;Terminé",Actions!$G$2:$G$201,"&lt;&gt;Abandonné"))</f>
        <v/>
      </c>
      <c r="L72" s="22">
        <f>IF(A72="","",COUNTIFS(Actions!$B$2:$B$201,A72,Actions!$A$2:$A$201,"&lt;&gt;",Actions!$G$2:$G$201,"Bloqué",Actions!$H$2:$H$201,"Critique"))</f>
        <v/>
      </c>
      <c r="M72" s="32">
        <f>IF(A72="","",IFERROR(COUNTIFS(Actions!$B$2:$B$201,A72,Actions!$G$2:$G$201,"Terminé")/COUNTIF(Actions!$B$2:$B$201,A72),""))</f>
        <v/>
      </c>
      <c r="N72" s="24" t="n"/>
      <c r="O72" s="15" t="n"/>
      <c r="S72">
        <f>Paramètres!D73</f>
        <v/>
      </c>
    </row>
    <row r="73" ht="30" customHeight="1">
      <c r="A73" s="15" t="n"/>
      <c r="B73" s="15" t="n"/>
      <c r="C73" s="14" t="n"/>
      <c r="D73" s="15" t="n"/>
      <c r="E73" s="20" t="n"/>
      <c r="F73" s="20" t="n"/>
      <c r="G73" s="20" t="n"/>
      <c r="H73" s="25">
        <f>IF(COUNTA(E73:G73)=0,"",SUM(E73:F73)-G73)</f>
        <v/>
      </c>
      <c r="I73" s="25">
        <f>IF(OR(H73="",Paramètres!$B$4=""),"",H73-Paramètres!$B$4)</f>
        <v/>
      </c>
      <c r="J73" s="26">
        <f>IF(OR(C73="",Paramètres!$B$3=""),"",C73-Paramètres!$B$3)</f>
        <v/>
      </c>
      <c r="K73" s="26">
        <f>IF(A73="","",COUNTIFS(Actions!$B$2:$B$201,A73,Actions!$A$2:$A$201,"&lt;&gt;",Actions!$G$2:$G$201,"&lt;&gt;Terminé",Actions!$G$2:$G$201,"&lt;&gt;Abandonné"))</f>
        <v/>
      </c>
      <c r="L73" s="26">
        <f>IF(A73="","",COUNTIFS(Actions!$B$2:$B$201,A73,Actions!$A$2:$A$201,"&lt;&gt;",Actions!$G$2:$G$201,"Bloqué",Actions!$H$2:$H$201,"Critique"))</f>
        <v/>
      </c>
      <c r="M73" s="33">
        <f>IF(A73="","",IFERROR(COUNTIFS(Actions!$B$2:$B$201,A73,Actions!$G$2:$G$201,"Terminé")/COUNTIF(Actions!$B$2:$B$201,A73),""))</f>
        <v/>
      </c>
      <c r="N73" s="24" t="n"/>
      <c r="O73" s="15" t="n"/>
      <c r="S73">
        <f>Paramètres!D74</f>
        <v/>
      </c>
    </row>
    <row r="74" ht="30" customHeight="1">
      <c r="A74" s="15" t="n"/>
      <c r="B74" s="15" t="n"/>
      <c r="C74" s="14" t="n"/>
      <c r="D74" s="15" t="n"/>
      <c r="E74" s="20" t="n"/>
      <c r="F74" s="20" t="n"/>
      <c r="G74" s="20" t="n"/>
      <c r="H74" s="21">
        <f>IF(COUNTA(E74:G74)=0,"",SUM(E74:F74)-G74)</f>
        <v/>
      </c>
      <c r="I74" s="21">
        <f>IF(OR(H74="",Paramètres!$B$4=""),"",H74-Paramètres!$B$4)</f>
        <v/>
      </c>
      <c r="J74" s="22">
        <f>IF(OR(C74="",Paramètres!$B$3=""),"",C74-Paramètres!$B$3)</f>
        <v/>
      </c>
      <c r="K74" s="22">
        <f>IF(A74="","",COUNTIFS(Actions!$B$2:$B$201,A74,Actions!$A$2:$A$201,"&lt;&gt;",Actions!$G$2:$G$201,"&lt;&gt;Terminé",Actions!$G$2:$G$201,"&lt;&gt;Abandonné"))</f>
        <v/>
      </c>
      <c r="L74" s="22">
        <f>IF(A74="","",COUNTIFS(Actions!$B$2:$B$201,A74,Actions!$A$2:$A$201,"&lt;&gt;",Actions!$G$2:$G$201,"Bloqué",Actions!$H$2:$H$201,"Critique"))</f>
        <v/>
      </c>
      <c r="M74" s="32">
        <f>IF(A74="","",IFERROR(COUNTIFS(Actions!$B$2:$B$201,A74,Actions!$G$2:$G$201,"Terminé")/COUNTIF(Actions!$B$2:$B$201,A74),""))</f>
        <v/>
      </c>
      <c r="N74" s="24" t="n"/>
      <c r="O74" s="15" t="n"/>
      <c r="S74">
        <f>Paramètres!D75</f>
        <v/>
      </c>
    </row>
    <row r="75" ht="30" customHeight="1">
      <c r="A75" s="15" t="n"/>
      <c r="B75" s="15" t="n"/>
      <c r="C75" s="14" t="n"/>
      <c r="D75" s="15" t="n"/>
      <c r="E75" s="20" t="n"/>
      <c r="F75" s="20" t="n"/>
      <c r="G75" s="20" t="n"/>
      <c r="H75" s="25">
        <f>IF(COUNTA(E75:G75)=0,"",SUM(E75:F75)-G75)</f>
        <v/>
      </c>
      <c r="I75" s="25">
        <f>IF(OR(H75="",Paramètres!$B$4=""),"",H75-Paramètres!$B$4)</f>
        <v/>
      </c>
      <c r="J75" s="26">
        <f>IF(OR(C75="",Paramètres!$B$3=""),"",C75-Paramètres!$B$3)</f>
        <v/>
      </c>
      <c r="K75" s="26">
        <f>IF(A75="","",COUNTIFS(Actions!$B$2:$B$201,A75,Actions!$A$2:$A$201,"&lt;&gt;",Actions!$G$2:$G$201,"&lt;&gt;Terminé",Actions!$G$2:$G$201,"&lt;&gt;Abandonné"))</f>
        <v/>
      </c>
      <c r="L75" s="26">
        <f>IF(A75="","",COUNTIFS(Actions!$B$2:$B$201,A75,Actions!$A$2:$A$201,"&lt;&gt;",Actions!$G$2:$G$201,"Bloqué",Actions!$H$2:$H$201,"Critique"))</f>
        <v/>
      </c>
      <c r="M75" s="33">
        <f>IF(A75="","",IFERROR(COUNTIFS(Actions!$B$2:$B$201,A75,Actions!$G$2:$G$201,"Terminé")/COUNTIF(Actions!$B$2:$B$201,A75),""))</f>
        <v/>
      </c>
      <c r="N75" s="24" t="n"/>
      <c r="O75" s="15" t="n"/>
      <c r="S75">
        <f>Paramètres!D76</f>
        <v/>
      </c>
    </row>
    <row r="76" ht="30" customHeight="1">
      <c r="A76" s="15" t="n"/>
      <c r="B76" s="15" t="n"/>
      <c r="C76" s="14" t="n"/>
      <c r="D76" s="15" t="n"/>
      <c r="E76" s="20" t="n"/>
      <c r="F76" s="20" t="n"/>
      <c r="G76" s="20" t="n"/>
      <c r="H76" s="21">
        <f>IF(COUNTA(E76:G76)=0,"",SUM(E76:F76)-G76)</f>
        <v/>
      </c>
      <c r="I76" s="21">
        <f>IF(OR(H76="",Paramètres!$B$4=""),"",H76-Paramètres!$B$4)</f>
        <v/>
      </c>
      <c r="J76" s="22">
        <f>IF(OR(C76="",Paramètres!$B$3=""),"",C76-Paramètres!$B$3)</f>
        <v/>
      </c>
      <c r="K76" s="22">
        <f>IF(A76="","",COUNTIFS(Actions!$B$2:$B$201,A76,Actions!$A$2:$A$201,"&lt;&gt;",Actions!$G$2:$G$201,"&lt;&gt;Terminé",Actions!$G$2:$G$201,"&lt;&gt;Abandonné"))</f>
        <v/>
      </c>
      <c r="L76" s="22">
        <f>IF(A76="","",COUNTIFS(Actions!$B$2:$B$201,A76,Actions!$A$2:$A$201,"&lt;&gt;",Actions!$G$2:$G$201,"Bloqué",Actions!$H$2:$H$201,"Critique"))</f>
        <v/>
      </c>
      <c r="M76" s="32">
        <f>IF(A76="","",IFERROR(COUNTIFS(Actions!$B$2:$B$201,A76,Actions!$G$2:$G$201,"Terminé")/COUNTIF(Actions!$B$2:$B$201,A76),""))</f>
        <v/>
      </c>
      <c r="N76" s="24" t="n"/>
      <c r="O76" s="15" t="n"/>
      <c r="S76">
        <f>Paramètres!D77</f>
        <v/>
      </c>
    </row>
    <row r="77" ht="30" customHeight="1">
      <c r="A77" s="15" t="n"/>
      <c r="B77" s="15" t="n"/>
      <c r="C77" s="14" t="n"/>
      <c r="D77" s="15" t="n"/>
      <c r="E77" s="20" t="n"/>
      <c r="F77" s="20" t="n"/>
      <c r="G77" s="20" t="n"/>
      <c r="H77" s="25">
        <f>IF(COUNTA(E77:G77)=0,"",SUM(E77:F77)-G77)</f>
        <v/>
      </c>
      <c r="I77" s="25">
        <f>IF(OR(H77="",Paramètres!$B$4=""),"",H77-Paramètres!$B$4)</f>
        <v/>
      </c>
      <c r="J77" s="26">
        <f>IF(OR(C77="",Paramètres!$B$3=""),"",C77-Paramètres!$B$3)</f>
        <v/>
      </c>
      <c r="K77" s="26">
        <f>IF(A77="","",COUNTIFS(Actions!$B$2:$B$201,A77,Actions!$A$2:$A$201,"&lt;&gt;",Actions!$G$2:$G$201,"&lt;&gt;Terminé",Actions!$G$2:$G$201,"&lt;&gt;Abandonné"))</f>
        <v/>
      </c>
      <c r="L77" s="26">
        <f>IF(A77="","",COUNTIFS(Actions!$B$2:$B$201,A77,Actions!$A$2:$A$201,"&lt;&gt;",Actions!$G$2:$G$201,"Bloqué",Actions!$H$2:$H$201,"Critique"))</f>
        <v/>
      </c>
      <c r="M77" s="33">
        <f>IF(A77="","",IFERROR(COUNTIFS(Actions!$B$2:$B$201,A77,Actions!$G$2:$G$201,"Terminé")/COUNTIF(Actions!$B$2:$B$201,A77),""))</f>
        <v/>
      </c>
      <c r="N77" s="24" t="n"/>
      <c r="O77" s="15" t="n"/>
      <c r="S77">
        <f>Paramètres!D78</f>
        <v/>
      </c>
    </row>
    <row r="78" ht="30" customHeight="1">
      <c r="A78" s="15" t="n"/>
      <c r="B78" s="15" t="n"/>
      <c r="C78" s="14" t="n"/>
      <c r="D78" s="15" t="n"/>
      <c r="E78" s="20" t="n"/>
      <c r="F78" s="20" t="n"/>
      <c r="G78" s="20" t="n"/>
      <c r="H78" s="21">
        <f>IF(COUNTA(E78:G78)=0,"",SUM(E78:F78)-G78)</f>
        <v/>
      </c>
      <c r="I78" s="21">
        <f>IF(OR(H78="",Paramètres!$B$4=""),"",H78-Paramètres!$B$4)</f>
        <v/>
      </c>
      <c r="J78" s="22">
        <f>IF(OR(C78="",Paramètres!$B$3=""),"",C78-Paramètres!$B$3)</f>
        <v/>
      </c>
      <c r="K78" s="22">
        <f>IF(A78="","",COUNTIFS(Actions!$B$2:$B$201,A78,Actions!$A$2:$A$201,"&lt;&gt;",Actions!$G$2:$G$201,"&lt;&gt;Terminé",Actions!$G$2:$G$201,"&lt;&gt;Abandonné"))</f>
        <v/>
      </c>
      <c r="L78" s="22">
        <f>IF(A78="","",COUNTIFS(Actions!$B$2:$B$201,A78,Actions!$A$2:$A$201,"&lt;&gt;",Actions!$G$2:$G$201,"Bloqué",Actions!$H$2:$H$201,"Critique"))</f>
        <v/>
      </c>
      <c r="M78" s="32">
        <f>IF(A78="","",IFERROR(COUNTIFS(Actions!$B$2:$B$201,A78,Actions!$G$2:$G$201,"Terminé")/COUNTIF(Actions!$B$2:$B$201,A78),""))</f>
        <v/>
      </c>
      <c r="N78" s="24" t="n"/>
      <c r="O78" s="15" t="n"/>
      <c r="S78">
        <f>Paramètres!D79</f>
        <v/>
      </c>
    </row>
    <row r="79" ht="30" customHeight="1">
      <c r="A79" s="15" t="n"/>
      <c r="B79" s="15" t="n"/>
      <c r="C79" s="14" t="n"/>
      <c r="D79" s="15" t="n"/>
      <c r="E79" s="20" t="n"/>
      <c r="F79" s="20" t="n"/>
      <c r="G79" s="20" t="n"/>
      <c r="H79" s="25">
        <f>IF(COUNTA(E79:G79)=0,"",SUM(E79:F79)-G79)</f>
        <v/>
      </c>
      <c r="I79" s="25">
        <f>IF(OR(H79="",Paramètres!$B$4=""),"",H79-Paramètres!$B$4)</f>
        <v/>
      </c>
      <c r="J79" s="26">
        <f>IF(OR(C79="",Paramètres!$B$3=""),"",C79-Paramètres!$B$3)</f>
        <v/>
      </c>
      <c r="K79" s="26">
        <f>IF(A79="","",COUNTIFS(Actions!$B$2:$B$201,A79,Actions!$A$2:$A$201,"&lt;&gt;",Actions!$G$2:$G$201,"&lt;&gt;Terminé",Actions!$G$2:$G$201,"&lt;&gt;Abandonné"))</f>
        <v/>
      </c>
      <c r="L79" s="26">
        <f>IF(A79="","",COUNTIFS(Actions!$B$2:$B$201,A79,Actions!$A$2:$A$201,"&lt;&gt;",Actions!$G$2:$G$201,"Bloqué",Actions!$H$2:$H$201,"Critique"))</f>
        <v/>
      </c>
      <c r="M79" s="33">
        <f>IF(A79="","",IFERROR(COUNTIFS(Actions!$B$2:$B$201,A79,Actions!$G$2:$G$201,"Terminé")/COUNTIF(Actions!$B$2:$B$201,A79),""))</f>
        <v/>
      </c>
      <c r="N79" s="24" t="n"/>
      <c r="O79" s="15" t="n"/>
      <c r="S79">
        <f>Paramètres!D80</f>
        <v/>
      </c>
    </row>
    <row r="80" ht="30" customHeight="1">
      <c r="A80" s="15" t="n"/>
      <c r="B80" s="15" t="n"/>
      <c r="C80" s="14" t="n"/>
      <c r="D80" s="15" t="n"/>
      <c r="E80" s="20" t="n"/>
      <c r="F80" s="20" t="n"/>
      <c r="G80" s="20" t="n"/>
      <c r="H80" s="21">
        <f>IF(COUNTA(E80:G80)=0,"",SUM(E80:F80)-G80)</f>
        <v/>
      </c>
      <c r="I80" s="21">
        <f>IF(OR(H80="",Paramètres!$B$4=""),"",H80-Paramètres!$B$4)</f>
        <v/>
      </c>
      <c r="J80" s="22">
        <f>IF(OR(C80="",Paramètres!$B$3=""),"",C80-Paramètres!$B$3)</f>
        <v/>
      </c>
      <c r="K80" s="22">
        <f>IF(A80="","",COUNTIFS(Actions!$B$2:$B$201,A80,Actions!$A$2:$A$201,"&lt;&gt;",Actions!$G$2:$G$201,"&lt;&gt;Terminé",Actions!$G$2:$G$201,"&lt;&gt;Abandonné"))</f>
        <v/>
      </c>
      <c r="L80" s="22">
        <f>IF(A80="","",COUNTIFS(Actions!$B$2:$B$201,A80,Actions!$A$2:$A$201,"&lt;&gt;",Actions!$G$2:$G$201,"Bloqué",Actions!$H$2:$H$201,"Critique"))</f>
        <v/>
      </c>
      <c r="M80" s="32">
        <f>IF(A80="","",IFERROR(COUNTIFS(Actions!$B$2:$B$201,A80,Actions!$G$2:$G$201,"Terminé")/COUNTIF(Actions!$B$2:$B$201,A80),""))</f>
        <v/>
      </c>
      <c r="N80" s="24" t="n"/>
      <c r="O80" s="15" t="n"/>
      <c r="S80">
        <f>Paramètres!D81</f>
        <v/>
      </c>
    </row>
    <row r="81" ht="30" customHeight="1">
      <c r="A81" s="15" t="n"/>
      <c r="B81" s="15" t="n"/>
      <c r="C81" s="14" t="n"/>
      <c r="D81" s="15" t="n"/>
      <c r="E81" s="20" t="n"/>
      <c r="F81" s="20" t="n"/>
      <c r="G81" s="20" t="n"/>
      <c r="H81" s="25">
        <f>IF(COUNTA(E81:G81)=0,"",SUM(E81:F81)-G81)</f>
        <v/>
      </c>
      <c r="I81" s="25">
        <f>IF(OR(H81="",Paramètres!$B$4=""),"",H81-Paramètres!$B$4)</f>
        <v/>
      </c>
      <c r="J81" s="26">
        <f>IF(OR(C81="",Paramètres!$B$3=""),"",C81-Paramètres!$B$3)</f>
        <v/>
      </c>
      <c r="K81" s="26">
        <f>IF(A81="","",COUNTIFS(Actions!$B$2:$B$201,A81,Actions!$A$2:$A$201,"&lt;&gt;",Actions!$G$2:$G$201,"&lt;&gt;Terminé",Actions!$G$2:$G$201,"&lt;&gt;Abandonné"))</f>
        <v/>
      </c>
      <c r="L81" s="26">
        <f>IF(A81="","",COUNTIFS(Actions!$B$2:$B$201,A81,Actions!$A$2:$A$201,"&lt;&gt;",Actions!$G$2:$G$201,"Bloqué",Actions!$H$2:$H$201,"Critique"))</f>
        <v/>
      </c>
      <c r="M81" s="33">
        <f>IF(A81="","",IFERROR(COUNTIFS(Actions!$B$2:$B$201,A81,Actions!$G$2:$G$201,"Terminé")/COUNTIF(Actions!$B$2:$B$201,A81),""))</f>
        <v/>
      </c>
      <c r="N81" s="24" t="n"/>
      <c r="O81" s="15" t="n"/>
      <c r="S81">
        <f>Paramètres!D82</f>
        <v/>
      </c>
    </row>
    <row r="82" ht="30" customHeight="1">
      <c r="A82" s="15" t="n"/>
      <c r="B82" s="15" t="n"/>
      <c r="C82" s="14" t="n"/>
      <c r="D82" s="15" t="n"/>
      <c r="E82" s="20" t="n"/>
      <c r="F82" s="20" t="n"/>
      <c r="G82" s="20" t="n"/>
      <c r="H82" s="21">
        <f>IF(COUNTA(E82:G82)=0,"",SUM(E82:F82)-G82)</f>
        <v/>
      </c>
      <c r="I82" s="21">
        <f>IF(OR(H82="",Paramètres!$B$4=""),"",H82-Paramètres!$B$4)</f>
        <v/>
      </c>
      <c r="J82" s="22">
        <f>IF(OR(C82="",Paramètres!$B$3=""),"",C82-Paramètres!$B$3)</f>
        <v/>
      </c>
      <c r="K82" s="22">
        <f>IF(A82="","",COUNTIFS(Actions!$B$2:$B$201,A82,Actions!$A$2:$A$201,"&lt;&gt;",Actions!$G$2:$G$201,"&lt;&gt;Terminé",Actions!$G$2:$G$201,"&lt;&gt;Abandonné"))</f>
        <v/>
      </c>
      <c r="L82" s="22">
        <f>IF(A82="","",COUNTIFS(Actions!$B$2:$B$201,A82,Actions!$A$2:$A$201,"&lt;&gt;",Actions!$G$2:$G$201,"Bloqué",Actions!$H$2:$H$201,"Critique"))</f>
        <v/>
      </c>
      <c r="M82" s="32">
        <f>IF(A82="","",IFERROR(COUNTIFS(Actions!$B$2:$B$201,A82,Actions!$G$2:$G$201,"Terminé")/COUNTIF(Actions!$B$2:$B$201,A82),""))</f>
        <v/>
      </c>
      <c r="N82" s="24" t="n"/>
      <c r="O82" s="15" t="n"/>
      <c r="S82">
        <f>Paramètres!D83</f>
        <v/>
      </c>
    </row>
    <row r="83" ht="30" customHeight="1">
      <c r="A83" s="15" t="n"/>
      <c r="B83" s="15" t="n"/>
      <c r="C83" s="14" t="n"/>
      <c r="D83" s="15" t="n"/>
      <c r="E83" s="20" t="n"/>
      <c r="F83" s="20" t="n"/>
      <c r="G83" s="20" t="n"/>
      <c r="H83" s="25">
        <f>IF(COUNTA(E83:G83)=0,"",SUM(E83:F83)-G83)</f>
        <v/>
      </c>
      <c r="I83" s="25">
        <f>IF(OR(H83="",Paramètres!$B$4=""),"",H83-Paramètres!$B$4)</f>
        <v/>
      </c>
      <c r="J83" s="26">
        <f>IF(OR(C83="",Paramètres!$B$3=""),"",C83-Paramètres!$B$3)</f>
        <v/>
      </c>
      <c r="K83" s="26">
        <f>IF(A83="","",COUNTIFS(Actions!$B$2:$B$201,A83,Actions!$A$2:$A$201,"&lt;&gt;",Actions!$G$2:$G$201,"&lt;&gt;Terminé",Actions!$G$2:$G$201,"&lt;&gt;Abandonné"))</f>
        <v/>
      </c>
      <c r="L83" s="26">
        <f>IF(A83="","",COUNTIFS(Actions!$B$2:$B$201,A83,Actions!$A$2:$A$201,"&lt;&gt;",Actions!$G$2:$G$201,"Bloqué",Actions!$H$2:$H$201,"Critique"))</f>
        <v/>
      </c>
      <c r="M83" s="33">
        <f>IF(A83="","",IFERROR(COUNTIFS(Actions!$B$2:$B$201,A83,Actions!$G$2:$G$201,"Terminé")/COUNTIF(Actions!$B$2:$B$201,A83),""))</f>
        <v/>
      </c>
      <c r="N83" s="24" t="n"/>
      <c r="O83" s="15" t="n"/>
      <c r="S83">
        <f>Paramètres!D84</f>
        <v/>
      </c>
    </row>
    <row r="84" ht="30" customHeight="1">
      <c r="A84" s="15" t="n"/>
      <c r="B84" s="15" t="n"/>
      <c r="C84" s="14" t="n"/>
      <c r="D84" s="15" t="n"/>
      <c r="E84" s="20" t="n"/>
      <c r="F84" s="20" t="n"/>
      <c r="G84" s="20" t="n"/>
      <c r="H84" s="21">
        <f>IF(COUNTA(E84:G84)=0,"",SUM(E84:F84)-G84)</f>
        <v/>
      </c>
      <c r="I84" s="21">
        <f>IF(OR(H84="",Paramètres!$B$4=""),"",H84-Paramètres!$B$4)</f>
        <v/>
      </c>
      <c r="J84" s="22">
        <f>IF(OR(C84="",Paramètres!$B$3=""),"",C84-Paramètres!$B$3)</f>
        <v/>
      </c>
      <c r="K84" s="22">
        <f>IF(A84="","",COUNTIFS(Actions!$B$2:$B$201,A84,Actions!$A$2:$A$201,"&lt;&gt;",Actions!$G$2:$G$201,"&lt;&gt;Terminé",Actions!$G$2:$G$201,"&lt;&gt;Abandonné"))</f>
        <v/>
      </c>
      <c r="L84" s="22">
        <f>IF(A84="","",COUNTIFS(Actions!$B$2:$B$201,A84,Actions!$A$2:$A$201,"&lt;&gt;",Actions!$G$2:$G$201,"Bloqué",Actions!$H$2:$H$201,"Critique"))</f>
        <v/>
      </c>
      <c r="M84" s="32">
        <f>IF(A84="","",IFERROR(COUNTIFS(Actions!$B$2:$B$201,A84,Actions!$G$2:$G$201,"Terminé")/COUNTIF(Actions!$B$2:$B$201,A84),""))</f>
        <v/>
      </c>
      <c r="N84" s="24" t="n"/>
      <c r="O84" s="15" t="n"/>
      <c r="S84">
        <f>Paramètres!D85</f>
        <v/>
      </c>
    </row>
    <row r="85" ht="30" customHeight="1">
      <c r="A85" s="15" t="n"/>
      <c r="B85" s="15" t="n"/>
      <c r="C85" s="14" t="n"/>
      <c r="D85" s="15" t="n"/>
      <c r="E85" s="20" t="n"/>
      <c r="F85" s="20" t="n"/>
      <c r="G85" s="20" t="n"/>
      <c r="H85" s="25">
        <f>IF(COUNTA(E85:G85)=0,"",SUM(E85:F85)-G85)</f>
        <v/>
      </c>
      <c r="I85" s="25">
        <f>IF(OR(H85="",Paramètres!$B$4=""),"",H85-Paramètres!$B$4)</f>
        <v/>
      </c>
      <c r="J85" s="26">
        <f>IF(OR(C85="",Paramètres!$B$3=""),"",C85-Paramètres!$B$3)</f>
        <v/>
      </c>
      <c r="K85" s="26">
        <f>IF(A85="","",COUNTIFS(Actions!$B$2:$B$201,A85,Actions!$A$2:$A$201,"&lt;&gt;",Actions!$G$2:$G$201,"&lt;&gt;Terminé",Actions!$G$2:$G$201,"&lt;&gt;Abandonné"))</f>
        <v/>
      </c>
      <c r="L85" s="26">
        <f>IF(A85="","",COUNTIFS(Actions!$B$2:$B$201,A85,Actions!$A$2:$A$201,"&lt;&gt;",Actions!$G$2:$G$201,"Bloqué",Actions!$H$2:$H$201,"Critique"))</f>
        <v/>
      </c>
      <c r="M85" s="33">
        <f>IF(A85="","",IFERROR(COUNTIFS(Actions!$B$2:$B$201,A85,Actions!$G$2:$G$201,"Terminé")/COUNTIF(Actions!$B$2:$B$201,A85),""))</f>
        <v/>
      </c>
      <c r="N85" s="24" t="n"/>
      <c r="O85" s="15" t="n"/>
      <c r="S85">
        <f>Paramètres!D86</f>
        <v/>
      </c>
    </row>
    <row r="86" ht="30" customHeight="1">
      <c r="A86" s="15" t="n"/>
      <c r="B86" s="15" t="n"/>
      <c r="C86" s="14" t="n"/>
      <c r="D86" s="15" t="n"/>
      <c r="E86" s="20" t="n"/>
      <c r="F86" s="20" t="n"/>
      <c r="G86" s="20" t="n"/>
      <c r="H86" s="21">
        <f>IF(COUNTA(E86:G86)=0,"",SUM(E86:F86)-G86)</f>
        <v/>
      </c>
      <c r="I86" s="21">
        <f>IF(OR(H86="",Paramètres!$B$4=""),"",H86-Paramètres!$B$4)</f>
        <v/>
      </c>
      <c r="J86" s="22">
        <f>IF(OR(C86="",Paramètres!$B$3=""),"",C86-Paramètres!$B$3)</f>
        <v/>
      </c>
      <c r="K86" s="22">
        <f>IF(A86="","",COUNTIFS(Actions!$B$2:$B$201,A86,Actions!$A$2:$A$201,"&lt;&gt;",Actions!$G$2:$G$201,"&lt;&gt;Terminé",Actions!$G$2:$G$201,"&lt;&gt;Abandonné"))</f>
        <v/>
      </c>
      <c r="L86" s="22">
        <f>IF(A86="","",COUNTIFS(Actions!$B$2:$B$201,A86,Actions!$A$2:$A$201,"&lt;&gt;",Actions!$G$2:$G$201,"Bloqué",Actions!$H$2:$H$201,"Critique"))</f>
        <v/>
      </c>
      <c r="M86" s="32">
        <f>IF(A86="","",IFERROR(COUNTIFS(Actions!$B$2:$B$201,A86,Actions!$G$2:$G$201,"Terminé")/COUNTIF(Actions!$B$2:$B$201,A86),""))</f>
        <v/>
      </c>
      <c r="N86" s="24" t="n"/>
      <c r="O86" s="15" t="n"/>
      <c r="S86">
        <f>Paramètres!D87</f>
        <v/>
      </c>
    </row>
    <row r="87" ht="30" customHeight="1">
      <c r="A87" s="15" t="n"/>
      <c r="B87" s="15" t="n"/>
      <c r="C87" s="14" t="n"/>
      <c r="D87" s="15" t="n"/>
      <c r="E87" s="20" t="n"/>
      <c r="F87" s="20" t="n"/>
      <c r="G87" s="20" t="n"/>
      <c r="H87" s="25">
        <f>IF(COUNTA(E87:G87)=0,"",SUM(E87:F87)-G87)</f>
        <v/>
      </c>
      <c r="I87" s="25">
        <f>IF(OR(H87="",Paramètres!$B$4=""),"",H87-Paramètres!$B$4)</f>
        <v/>
      </c>
      <c r="J87" s="26">
        <f>IF(OR(C87="",Paramètres!$B$3=""),"",C87-Paramètres!$B$3)</f>
        <v/>
      </c>
      <c r="K87" s="26">
        <f>IF(A87="","",COUNTIFS(Actions!$B$2:$B$201,A87,Actions!$A$2:$A$201,"&lt;&gt;",Actions!$G$2:$G$201,"&lt;&gt;Terminé",Actions!$G$2:$G$201,"&lt;&gt;Abandonné"))</f>
        <v/>
      </c>
      <c r="L87" s="26">
        <f>IF(A87="","",COUNTIFS(Actions!$B$2:$B$201,A87,Actions!$A$2:$A$201,"&lt;&gt;",Actions!$G$2:$G$201,"Bloqué",Actions!$H$2:$H$201,"Critique"))</f>
        <v/>
      </c>
      <c r="M87" s="33">
        <f>IF(A87="","",IFERROR(COUNTIFS(Actions!$B$2:$B$201,A87,Actions!$G$2:$G$201,"Terminé")/COUNTIF(Actions!$B$2:$B$201,A87),""))</f>
        <v/>
      </c>
      <c r="N87" s="24" t="n"/>
      <c r="O87" s="15" t="n"/>
      <c r="S87">
        <f>Paramètres!D88</f>
        <v/>
      </c>
    </row>
    <row r="88" ht="30" customHeight="1">
      <c r="A88" s="15" t="n"/>
      <c r="B88" s="15" t="n"/>
      <c r="C88" s="14" t="n"/>
      <c r="D88" s="15" t="n"/>
      <c r="E88" s="20" t="n"/>
      <c r="F88" s="20" t="n"/>
      <c r="G88" s="20" t="n"/>
      <c r="H88" s="21">
        <f>IF(COUNTA(E88:G88)=0,"",SUM(E88:F88)-G88)</f>
        <v/>
      </c>
      <c r="I88" s="21">
        <f>IF(OR(H88="",Paramètres!$B$4=""),"",H88-Paramètres!$B$4)</f>
        <v/>
      </c>
      <c r="J88" s="22">
        <f>IF(OR(C88="",Paramètres!$B$3=""),"",C88-Paramètres!$B$3)</f>
        <v/>
      </c>
      <c r="K88" s="22">
        <f>IF(A88="","",COUNTIFS(Actions!$B$2:$B$201,A88,Actions!$A$2:$A$201,"&lt;&gt;",Actions!$G$2:$G$201,"&lt;&gt;Terminé",Actions!$G$2:$G$201,"&lt;&gt;Abandonné"))</f>
        <v/>
      </c>
      <c r="L88" s="22">
        <f>IF(A88="","",COUNTIFS(Actions!$B$2:$B$201,A88,Actions!$A$2:$A$201,"&lt;&gt;",Actions!$G$2:$G$201,"Bloqué",Actions!$H$2:$H$201,"Critique"))</f>
        <v/>
      </c>
      <c r="M88" s="32">
        <f>IF(A88="","",IFERROR(COUNTIFS(Actions!$B$2:$B$201,A88,Actions!$G$2:$G$201,"Terminé")/COUNTIF(Actions!$B$2:$B$201,A88),""))</f>
        <v/>
      </c>
      <c r="N88" s="24" t="n"/>
      <c r="O88" s="15" t="n"/>
      <c r="S88">
        <f>Paramètres!D89</f>
        <v/>
      </c>
    </row>
    <row r="89" ht="30" customHeight="1">
      <c r="A89" s="15" t="n"/>
      <c r="B89" s="15" t="n"/>
      <c r="C89" s="14" t="n"/>
      <c r="D89" s="15" t="n"/>
      <c r="E89" s="20" t="n"/>
      <c r="F89" s="20" t="n"/>
      <c r="G89" s="20" t="n"/>
      <c r="H89" s="25">
        <f>IF(COUNTA(E89:G89)=0,"",SUM(E89:F89)-G89)</f>
        <v/>
      </c>
      <c r="I89" s="25">
        <f>IF(OR(H89="",Paramètres!$B$4=""),"",H89-Paramètres!$B$4)</f>
        <v/>
      </c>
      <c r="J89" s="26">
        <f>IF(OR(C89="",Paramètres!$B$3=""),"",C89-Paramètres!$B$3)</f>
        <v/>
      </c>
      <c r="K89" s="26">
        <f>IF(A89="","",COUNTIFS(Actions!$B$2:$B$201,A89,Actions!$A$2:$A$201,"&lt;&gt;",Actions!$G$2:$G$201,"&lt;&gt;Terminé",Actions!$G$2:$G$201,"&lt;&gt;Abandonné"))</f>
        <v/>
      </c>
      <c r="L89" s="26">
        <f>IF(A89="","",COUNTIFS(Actions!$B$2:$B$201,A89,Actions!$A$2:$A$201,"&lt;&gt;",Actions!$G$2:$G$201,"Bloqué",Actions!$H$2:$H$201,"Critique"))</f>
        <v/>
      </c>
      <c r="M89" s="33">
        <f>IF(A89="","",IFERROR(COUNTIFS(Actions!$B$2:$B$201,A89,Actions!$G$2:$G$201,"Terminé")/COUNTIF(Actions!$B$2:$B$201,A89),""))</f>
        <v/>
      </c>
      <c r="N89" s="24" t="n"/>
      <c r="O89" s="15" t="n"/>
      <c r="S89">
        <f>Paramètres!D90</f>
        <v/>
      </c>
    </row>
    <row r="90" ht="30" customHeight="1">
      <c r="A90" s="15" t="n"/>
      <c r="B90" s="15" t="n"/>
      <c r="C90" s="14" t="n"/>
      <c r="D90" s="15" t="n"/>
      <c r="E90" s="20" t="n"/>
      <c r="F90" s="20" t="n"/>
      <c r="G90" s="20" t="n"/>
      <c r="H90" s="21">
        <f>IF(COUNTA(E90:G90)=0,"",SUM(E90:F90)-G90)</f>
        <v/>
      </c>
      <c r="I90" s="21">
        <f>IF(OR(H90="",Paramètres!$B$4=""),"",H90-Paramètres!$B$4)</f>
        <v/>
      </c>
      <c r="J90" s="22">
        <f>IF(OR(C90="",Paramètres!$B$3=""),"",C90-Paramètres!$B$3)</f>
        <v/>
      </c>
      <c r="K90" s="22">
        <f>IF(A90="","",COUNTIFS(Actions!$B$2:$B$201,A90,Actions!$A$2:$A$201,"&lt;&gt;",Actions!$G$2:$G$201,"&lt;&gt;Terminé",Actions!$G$2:$G$201,"&lt;&gt;Abandonné"))</f>
        <v/>
      </c>
      <c r="L90" s="22">
        <f>IF(A90="","",COUNTIFS(Actions!$B$2:$B$201,A90,Actions!$A$2:$A$201,"&lt;&gt;",Actions!$G$2:$G$201,"Bloqué",Actions!$H$2:$H$201,"Critique"))</f>
        <v/>
      </c>
      <c r="M90" s="32">
        <f>IF(A90="","",IFERROR(COUNTIFS(Actions!$B$2:$B$201,A90,Actions!$G$2:$G$201,"Terminé")/COUNTIF(Actions!$B$2:$B$201,A90),""))</f>
        <v/>
      </c>
      <c r="N90" s="24" t="n"/>
      <c r="O90" s="15" t="n"/>
      <c r="S90">
        <f>Paramètres!D91</f>
        <v/>
      </c>
    </row>
    <row r="91" ht="30" customHeight="1">
      <c r="A91" s="15" t="n"/>
      <c r="B91" s="15" t="n"/>
      <c r="C91" s="14" t="n"/>
      <c r="D91" s="15" t="n"/>
      <c r="E91" s="20" t="n"/>
      <c r="F91" s="20" t="n"/>
      <c r="G91" s="20" t="n"/>
      <c r="H91" s="25">
        <f>IF(COUNTA(E91:G91)=0,"",SUM(E91:F91)-G91)</f>
        <v/>
      </c>
      <c r="I91" s="25">
        <f>IF(OR(H91="",Paramètres!$B$4=""),"",H91-Paramètres!$B$4)</f>
        <v/>
      </c>
      <c r="J91" s="26">
        <f>IF(OR(C91="",Paramètres!$B$3=""),"",C91-Paramètres!$B$3)</f>
        <v/>
      </c>
      <c r="K91" s="26">
        <f>IF(A91="","",COUNTIFS(Actions!$B$2:$B$201,A91,Actions!$A$2:$A$201,"&lt;&gt;",Actions!$G$2:$G$201,"&lt;&gt;Terminé",Actions!$G$2:$G$201,"&lt;&gt;Abandonné"))</f>
        <v/>
      </c>
      <c r="L91" s="26">
        <f>IF(A91="","",COUNTIFS(Actions!$B$2:$B$201,A91,Actions!$A$2:$A$201,"&lt;&gt;",Actions!$G$2:$G$201,"Bloqué",Actions!$H$2:$H$201,"Critique"))</f>
        <v/>
      </c>
      <c r="M91" s="33">
        <f>IF(A91="","",IFERROR(COUNTIFS(Actions!$B$2:$B$201,A91,Actions!$G$2:$G$201,"Terminé")/COUNTIF(Actions!$B$2:$B$201,A91),""))</f>
        <v/>
      </c>
      <c r="N91" s="24" t="n"/>
      <c r="O91" s="15" t="n"/>
      <c r="S91">
        <f>Paramètres!D92</f>
        <v/>
      </c>
    </row>
    <row r="92" ht="30" customHeight="1">
      <c r="A92" s="15" t="n"/>
      <c r="B92" s="15" t="n"/>
      <c r="C92" s="14" t="n"/>
      <c r="D92" s="15" t="n"/>
      <c r="E92" s="20" t="n"/>
      <c r="F92" s="20" t="n"/>
      <c r="G92" s="20" t="n"/>
      <c r="H92" s="21">
        <f>IF(COUNTA(E92:G92)=0,"",SUM(E92:F92)-G92)</f>
        <v/>
      </c>
      <c r="I92" s="21">
        <f>IF(OR(H92="",Paramètres!$B$4=""),"",H92-Paramètres!$B$4)</f>
        <v/>
      </c>
      <c r="J92" s="22">
        <f>IF(OR(C92="",Paramètres!$B$3=""),"",C92-Paramètres!$B$3)</f>
        <v/>
      </c>
      <c r="K92" s="22">
        <f>IF(A92="","",COUNTIFS(Actions!$B$2:$B$201,A92,Actions!$A$2:$A$201,"&lt;&gt;",Actions!$G$2:$G$201,"&lt;&gt;Terminé",Actions!$G$2:$G$201,"&lt;&gt;Abandonné"))</f>
        <v/>
      </c>
      <c r="L92" s="22">
        <f>IF(A92="","",COUNTIFS(Actions!$B$2:$B$201,A92,Actions!$A$2:$A$201,"&lt;&gt;",Actions!$G$2:$G$201,"Bloqué",Actions!$H$2:$H$201,"Critique"))</f>
        <v/>
      </c>
      <c r="M92" s="32">
        <f>IF(A92="","",IFERROR(COUNTIFS(Actions!$B$2:$B$201,A92,Actions!$G$2:$G$201,"Terminé")/COUNTIF(Actions!$B$2:$B$201,A92),""))</f>
        <v/>
      </c>
      <c r="N92" s="24" t="n"/>
      <c r="O92" s="15" t="n"/>
      <c r="S92">
        <f>Paramètres!D93</f>
        <v/>
      </c>
    </row>
    <row r="93" ht="30" customHeight="1">
      <c r="A93" s="15" t="n"/>
      <c r="B93" s="15" t="n"/>
      <c r="C93" s="14" t="n"/>
      <c r="D93" s="15" t="n"/>
      <c r="E93" s="20" t="n"/>
      <c r="F93" s="20" t="n"/>
      <c r="G93" s="20" t="n"/>
      <c r="H93" s="25">
        <f>IF(COUNTA(E93:G93)=0,"",SUM(E93:F93)-G93)</f>
        <v/>
      </c>
      <c r="I93" s="25">
        <f>IF(OR(H93="",Paramètres!$B$4=""),"",H93-Paramètres!$B$4)</f>
        <v/>
      </c>
      <c r="J93" s="26">
        <f>IF(OR(C93="",Paramètres!$B$3=""),"",C93-Paramètres!$B$3)</f>
        <v/>
      </c>
      <c r="K93" s="26">
        <f>IF(A93="","",COUNTIFS(Actions!$B$2:$B$201,A93,Actions!$A$2:$A$201,"&lt;&gt;",Actions!$G$2:$G$201,"&lt;&gt;Terminé",Actions!$G$2:$G$201,"&lt;&gt;Abandonné"))</f>
        <v/>
      </c>
      <c r="L93" s="26">
        <f>IF(A93="","",COUNTIFS(Actions!$B$2:$B$201,A93,Actions!$A$2:$A$201,"&lt;&gt;",Actions!$G$2:$G$201,"Bloqué",Actions!$H$2:$H$201,"Critique"))</f>
        <v/>
      </c>
      <c r="M93" s="33">
        <f>IF(A93="","",IFERROR(COUNTIFS(Actions!$B$2:$B$201,A93,Actions!$G$2:$G$201,"Terminé")/COUNTIF(Actions!$B$2:$B$201,A93),""))</f>
        <v/>
      </c>
      <c r="N93" s="24" t="n"/>
      <c r="O93" s="15" t="n"/>
      <c r="S93">
        <f>Paramètres!D94</f>
        <v/>
      </c>
    </row>
    <row r="94" ht="30" customHeight="1">
      <c r="A94" s="15" t="n"/>
      <c r="B94" s="15" t="n"/>
      <c r="C94" s="14" t="n"/>
      <c r="D94" s="15" t="n"/>
      <c r="E94" s="20" t="n"/>
      <c r="F94" s="20" t="n"/>
      <c r="G94" s="20" t="n"/>
      <c r="H94" s="21">
        <f>IF(COUNTA(E94:G94)=0,"",SUM(E94:F94)-G94)</f>
        <v/>
      </c>
      <c r="I94" s="21">
        <f>IF(OR(H94="",Paramètres!$B$4=""),"",H94-Paramètres!$B$4)</f>
        <v/>
      </c>
      <c r="J94" s="22">
        <f>IF(OR(C94="",Paramètres!$B$3=""),"",C94-Paramètres!$B$3)</f>
        <v/>
      </c>
      <c r="K94" s="22">
        <f>IF(A94="","",COUNTIFS(Actions!$B$2:$B$201,A94,Actions!$A$2:$A$201,"&lt;&gt;",Actions!$G$2:$G$201,"&lt;&gt;Terminé",Actions!$G$2:$G$201,"&lt;&gt;Abandonné"))</f>
        <v/>
      </c>
      <c r="L94" s="22">
        <f>IF(A94="","",COUNTIFS(Actions!$B$2:$B$201,A94,Actions!$A$2:$A$201,"&lt;&gt;",Actions!$G$2:$G$201,"Bloqué",Actions!$H$2:$H$201,"Critique"))</f>
        <v/>
      </c>
      <c r="M94" s="32">
        <f>IF(A94="","",IFERROR(COUNTIFS(Actions!$B$2:$B$201,A94,Actions!$G$2:$G$201,"Terminé")/COUNTIF(Actions!$B$2:$B$201,A94),""))</f>
        <v/>
      </c>
      <c r="N94" s="24" t="n"/>
      <c r="O94" s="15" t="n"/>
      <c r="S94">
        <f>Paramètres!D95</f>
        <v/>
      </c>
    </row>
    <row r="95" ht="30" customHeight="1">
      <c r="A95" s="15" t="n"/>
      <c r="B95" s="15" t="n"/>
      <c r="C95" s="14" t="n"/>
      <c r="D95" s="15" t="n"/>
      <c r="E95" s="20" t="n"/>
      <c r="F95" s="20" t="n"/>
      <c r="G95" s="20" t="n"/>
      <c r="H95" s="25">
        <f>IF(COUNTA(E95:G95)=0,"",SUM(E95:F95)-G95)</f>
        <v/>
      </c>
      <c r="I95" s="25">
        <f>IF(OR(H95="",Paramètres!$B$4=""),"",H95-Paramètres!$B$4)</f>
        <v/>
      </c>
      <c r="J95" s="26">
        <f>IF(OR(C95="",Paramètres!$B$3=""),"",C95-Paramètres!$B$3)</f>
        <v/>
      </c>
      <c r="K95" s="26">
        <f>IF(A95="","",COUNTIFS(Actions!$B$2:$B$201,A95,Actions!$A$2:$A$201,"&lt;&gt;",Actions!$G$2:$G$201,"&lt;&gt;Terminé",Actions!$G$2:$G$201,"&lt;&gt;Abandonné"))</f>
        <v/>
      </c>
      <c r="L95" s="26">
        <f>IF(A95="","",COUNTIFS(Actions!$B$2:$B$201,A95,Actions!$A$2:$A$201,"&lt;&gt;",Actions!$G$2:$G$201,"Bloqué",Actions!$H$2:$H$201,"Critique"))</f>
        <v/>
      </c>
      <c r="M95" s="33">
        <f>IF(A95="","",IFERROR(COUNTIFS(Actions!$B$2:$B$201,A95,Actions!$G$2:$G$201,"Terminé")/COUNTIF(Actions!$B$2:$B$201,A95),""))</f>
        <v/>
      </c>
      <c r="N95" s="24" t="n"/>
      <c r="O95" s="15" t="n"/>
      <c r="S95">
        <f>Paramètres!D96</f>
        <v/>
      </c>
    </row>
    <row r="96" ht="30" customHeight="1">
      <c r="A96" s="15" t="n"/>
      <c r="B96" s="15" t="n"/>
      <c r="C96" s="14" t="n"/>
      <c r="D96" s="15" t="n"/>
      <c r="E96" s="20" t="n"/>
      <c r="F96" s="20" t="n"/>
      <c r="G96" s="20" t="n"/>
      <c r="H96" s="21">
        <f>IF(COUNTA(E96:G96)=0,"",SUM(E96:F96)-G96)</f>
        <v/>
      </c>
      <c r="I96" s="21">
        <f>IF(OR(H96="",Paramètres!$B$4=""),"",H96-Paramètres!$B$4)</f>
        <v/>
      </c>
      <c r="J96" s="22">
        <f>IF(OR(C96="",Paramètres!$B$3=""),"",C96-Paramètres!$B$3)</f>
        <v/>
      </c>
      <c r="K96" s="22">
        <f>IF(A96="","",COUNTIFS(Actions!$B$2:$B$201,A96,Actions!$A$2:$A$201,"&lt;&gt;",Actions!$G$2:$G$201,"&lt;&gt;Terminé",Actions!$G$2:$G$201,"&lt;&gt;Abandonné"))</f>
        <v/>
      </c>
      <c r="L96" s="22">
        <f>IF(A96="","",COUNTIFS(Actions!$B$2:$B$201,A96,Actions!$A$2:$A$201,"&lt;&gt;",Actions!$G$2:$G$201,"Bloqué",Actions!$H$2:$H$201,"Critique"))</f>
        <v/>
      </c>
      <c r="M96" s="32">
        <f>IF(A96="","",IFERROR(COUNTIFS(Actions!$B$2:$B$201,A96,Actions!$G$2:$G$201,"Terminé")/COUNTIF(Actions!$B$2:$B$201,A96),""))</f>
        <v/>
      </c>
      <c r="N96" s="24" t="n"/>
      <c r="O96" s="15" t="n"/>
      <c r="S96">
        <f>Paramètres!D97</f>
        <v/>
      </c>
    </row>
    <row r="97" ht="30" customHeight="1">
      <c r="A97" s="15" t="n"/>
      <c r="B97" s="15" t="n"/>
      <c r="C97" s="14" t="n"/>
      <c r="D97" s="15" t="n"/>
      <c r="E97" s="20" t="n"/>
      <c r="F97" s="20" t="n"/>
      <c r="G97" s="20" t="n"/>
      <c r="H97" s="25">
        <f>IF(COUNTA(E97:G97)=0,"",SUM(E97:F97)-G97)</f>
        <v/>
      </c>
      <c r="I97" s="25">
        <f>IF(OR(H97="",Paramètres!$B$4=""),"",H97-Paramètres!$B$4)</f>
        <v/>
      </c>
      <c r="J97" s="26">
        <f>IF(OR(C97="",Paramètres!$B$3=""),"",C97-Paramètres!$B$3)</f>
        <v/>
      </c>
      <c r="K97" s="26">
        <f>IF(A97="","",COUNTIFS(Actions!$B$2:$B$201,A97,Actions!$A$2:$A$201,"&lt;&gt;",Actions!$G$2:$G$201,"&lt;&gt;Terminé",Actions!$G$2:$G$201,"&lt;&gt;Abandonné"))</f>
        <v/>
      </c>
      <c r="L97" s="26">
        <f>IF(A97="","",COUNTIFS(Actions!$B$2:$B$201,A97,Actions!$A$2:$A$201,"&lt;&gt;",Actions!$G$2:$G$201,"Bloqué",Actions!$H$2:$H$201,"Critique"))</f>
        <v/>
      </c>
      <c r="M97" s="33">
        <f>IF(A97="","",IFERROR(COUNTIFS(Actions!$B$2:$B$201,A97,Actions!$G$2:$G$201,"Terminé")/COUNTIF(Actions!$B$2:$B$201,A97),""))</f>
        <v/>
      </c>
      <c r="N97" s="24" t="n"/>
      <c r="O97" s="15" t="n"/>
      <c r="S97">
        <f>Paramètres!D98</f>
        <v/>
      </c>
    </row>
    <row r="98" ht="30" customHeight="1">
      <c r="A98" s="15" t="n"/>
      <c r="B98" s="15" t="n"/>
      <c r="C98" s="14" t="n"/>
      <c r="D98" s="15" t="n"/>
      <c r="E98" s="20" t="n"/>
      <c r="F98" s="20" t="n"/>
      <c r="G98" s="20" t="n"/>
      <c r="H98" s="21">
        <f>IF(COUNTA(E98:G98)=0,"",SUM(E98:F98)-G98)</f>
        <v/>
      </c>
      <c r="I98" s="21">
        <f>IF(OR(H98="",Paramètres!$B$4=""),"",H98-Paramètres!$B$4)</f>
        <v/>
      </c>
      <c r="J98" s="22">
        <f>IF(OR(C98="",Paramètres!$B$3=""),"",C98-Paramètres!$B$3)</f>
        <v/>
      </c>
      <c r="K98" s="22">
        <f>IF(A98="","",COUNTIFS(Actions!$B$2:$B$201,A98,Actions!$A$2:$A$201,"&lt;&gt;",Actions!$G$2:$G$201,"&lt;&gt;Terminé",Actions!$G$2:$G$201,"&lt;&gt;Abandonné"))</f>
        <v/>
      </c>
      <c r="L98" s="22">
        <f>IF(A98="","",COUNTIFS(Actions!$B$2:$B$201,A98,Actions!$A$2:$A$201,"&lt;&gt;",Actions!$G$2:$G$201,"Bloqué",Actions!$H$2:$H$201,"Critique"))</f>
        <v/>
      </c>
      <c r="M98" s="32">
        <f>IF(A98="","",IFERROR(COUNTIFS(Actions!$B$2:$B$201,A98,Actions!$G$2:$G$201,"Terminé")/COUNTIF(Actions!$B$2:$B$201,A98),""))</f>
        <v/>
      </c>
      <c r="N98" s="24" t="n"/>
      <c r="O98" s="15" t="n"/>
      <c r="S98">
        <f>Paramètres!D99</f>
        <v/>
      </c>
    </row>
    <row r="99" ht="30" customHeight="1">
      <c r="A99" s="15" t="n"/>
      <c r="B99" s="15" t="n"/>
      <c r="C99" s="14" t="n"/>
      <c r="D99" s="15" t="n"/>
      <c r="E99" s="20" t="n"/>
      <c r="F99" s="20" t="n"/>
      <c r="G99" s="20" t="n"/>
      <c r="H99" s="25">
        <f>IF(COUNTA(E99:G99)=0,"",SUM(E99:F99)-G99)</f>
        <v/>
      </c>
      <c r="I99" s="25">
        <f>IF(OR(H99="",Paramètres!$B$4=""),"",H99-Paramètres!$B$4)</f>
        <v/>
      </c>
      <c r="J99" s="26">
        <f>IF(OR(C99="",Paramètres!$B$3=""),"",C99-Paramètres!$B$3)</f>
        <v/>
      </c>
      <c r="K99" s="26">
        <f>IF(A99="","",COUNTIFS(Actions!$B$2:$B$201,A99,Actions!$A$2:$A$201,"&lt;&gt;",Actions!$G$2:$G$201,"&lt;&gt;Terminé",Actions!$G$2:$G$201,"&lt;&gt;Abandonné"))</f>
        <v/>
      </c>
      <c r="L99" s="26">
        <f>IF(A99="","",COUNTIFS(Actions!$B$2:$B$201,A99,Actions!$A$2:$A$201,"&lt;&gt;",Actions!$G$2:$G$201,"Bloqué",Actions!$H$2:$H$201,"Critique"))</f>
        <v/>
      </c>
      <c r="M99" s="33">
        <f>IF(A99="","",IFERROR(COUNTIFS(Actions!$B$2:$B$201,A99,Actions!$G$2:$G$201,"Terminé")/COUNTIF(Actions!$B$2:$B$201,A99),""))</f>
        <v/>
      </c>
      <c r="N99" s="24" t="n"/>
      <c r="O99" s="15" t="n"/>
      <c r="S99">
        <f>Paramètres!D100</f>
        <v/>
      </c>
    </row>
    <row r="100" ht="30" customHeight="1">
      <c r="A100" s="15" t="n"/>
      <c r="B100" s="15" t="n"/>
      <c r="C100" s="14" t="n"/>
      <c r="D100" s="15" t="n"/>
      <c r="E100" s="20" t="n"/>
      <c r="F100" s="20" t="n"/>
      <c r="G100" s="20" t="n"/>
      <c r="H100" s="21">
        <f>IF(COUNTA(E100:G100)=0,"",SUM(E100:F100)-G100)</f>
        <v/>
      </c>
      <c r="I100" s="21">
        <f>IF(OR(H100="",Paramètres!$B$4=""),"",H100-Paramètres!$B$4)</f>
        <v/>
      </c>
      <c r="J100" s="22">
        <f>IF(OR(C100="",Paramètres!$B$3=""),"",C100-Paramètres!$B$3)</f>
        <v/>
      </c>
      <c r="K100" s="22">
        <f>IF(A100="","",COUNTIFS(Actions!$B$2:$B$201,A100,Actions!$A$2:$A$201,"&lt;&gt;",Actions!$G$2:$G$201,"&lt;&gt;Terminé",Actions!$G$2:$G$201,"&lt;&gt;Abandonné"))</f>
        <v/>
      </c>
      <c r="L100" s="22">
        <f>IF(A100="","",COUNTIFS(Actions!$B$2:$B$201,A100,Actions!$A$2:$A$201,"&lt;&gt;",Actions!$G$2:$G$201,"Bloqué",Actions!$H$2:$H$201,"Critique"))</f>
        <v/>
      </c>
      <c r="M100" s="32">
        <f>IF(A100="","",IFERROR(COUNTIFS(Actions!$B$2:$B$201,A100,Actions!$G$2:$G$201,"Terminé")/COUNTIF(Actions!$B$2:$B$201,A100),""))</f>
        <v/>
      </c>
      <c r="N100" s="24" t="n"/>
      <c r="O100" s="15" t="n"/>
      <c r="S100">
        <f>Paramètres!D101</f>
        <v/>
      </c>
    </row>
    <row r="101" ht="30" customHeight="1">
      <c r="A101" s="15" t="n"/>
      <c r="B101" s="15" t="n"/>
      <c r="C101" s="14" t="n"/>
      <c r="D101" s="15" t="n"/>
      <c r="E101" s="20" t="n"/>
      <c r="F101" s="20" t="n"/>
      <c r="G101" s="20" t="n"/>
      <c r="H101" s="25">
        <f>IF(COUNTA(E101:G101)=0,"",SUM(E101:F101)-G101)</f>
        <v/>
      </c>
      <c r="I101" s="25">
        <f>IF(OR(H101="",Paramètres!$B$4=""),"",H101-Paramètres!$B$4)</f>
        <v/>
      </c>
      <c r="J101" s="26">
        <f>IF(OR(C101="",Paramètres!$B$3=""),"",C101-Paramètres!$B$3)</f>
        <v/>
      </c>
      <c r="K101" s="26">
        <f>IF(A101="","",COUNTIFS(Actions!$B$2:$B$201,A101,Actions!$A$2:$A$201,"&lt;&gt;",Actions!$G$2:$G$201,"&lt;&gt;Terminé",Actions!$G$2:$G$201,"&lt;&gt;Abandonné"))</f>
        <v/>
      </c>
      <c r="L101" s="26">
        <f>IF(A101="","",COUNTIFS(Actions!$B$2:$B$201,A101,Actions!$A$2:$A$201,"&lt;&gt;",Actions!$G$2:$G$201,"Bloqué",Actions!$H$2:$H$201,"Critique"))</f>
        <v/>
      </c>
      <c r="M101" s="33">
        <f>IF(A101="","",IFERROR(COUNTIFS(Actions!$B$2:$B$201,A101,Actions!$G$2:$G$201,"Terminé")/COUNTIF(Actions!$B$2:$B$201,A101),""))</f>
        <v/>
      </c>
      <c r="N101" s="24" t="n"/>
      <c r="O101" s="15" t="n"/>
      <c r="S101">
        <f>Paramètres!D102</f>
        <v/>
      </c>
    </row>
  </sheetData>
  <conditionalFormatting sqref="I2:I101">
    <cfRule type="expression" priority="1" dxfId="0" stopIfTrue="1">
      <formula>AND($A2&lt;&gt;"",$I2&gt;0)</formula>
    </cfRule>
  </conditionalFormatting>
  <conditionalFormatting sqref="C2:C101">
    <cfRule type="expression" priority="2" dxfId="4" stopIfTrue="1">
      <formula>AND($A2&lt;&gt;"",$C2&lt;&gt;"",$Q$2&lt;&gt;"",$R$2&lt;&gt;"",$C2-$Q$2&lt;$R$2)</formula>
    </cfRule>
  </conditionalFormatting>
  <conditionalFormatting sqref="L2:L101">
    <cfRule type="expression" priority="3" dxfId="3" stopIfTrue="1">
      <formula>AND($A2&lt;&gt;"",$L2&gt;0)</formula>
    </cfRule>
  </conditionalFormatting>
  <conditionalFormatting sqref="N2:N101">
    <cfRule type="expression" priority="4" dxfId="1" stopIfTrue="1">
      <formula>AND($A2&lt;&gt;"",$N2="Retenu")</formula>
    </cfRule>
    <cfRule type="expression" priority="5" dxfId="2" stopIfTrue="1">
      <formula>AND($A2&lt;&gt;"",$N2="Écarté")</formula>
    </cfRule>
  </conditionalFormatting>
  <dataValidations count="4">
    <dataValidation sqref="A2:A101" showDropDown="0" showInputMessage="0" showErrorMessage="1" allowBlank="0" errorTitle="ID non valide" error="L’ID scénario doit être obligatoire et unique." type="custom">
      <formula1>=COUNTIF($A$2:$A$101,A2)=1</formula1>
    </dataValidation>
    <dataValidation sqref="C2:C101" showDropDown="0" showInputMessage="0" showErrorMessage="1" allowBlank="0" errorTitle="Date envisagée non valide" error="La date envisagée doit être égale ou postérieure à la date initiale." type="custom">
      <formula1>=OR(C2="",AND(ISNUMBER(C2),OR($P$2="",C2&gt;=$P$2)))</formula1>
    </dataValidation>
    <dataValidation sqref="E2:G101" showDropDown="0" showInputMessage="0" showErrorMessage="1" allowBlank="0" errorTitle="Montant non valide" error="Saisissez un montant positif ou nul." type="decimal" operator="greaterThanOrEqual">
      <formula1>0</formula1>
    </dataValidation>
    <dataValidation sqref="N2:N101" showDropDown="0" showInputMessage="0" showErrorMessage="1" allowBlank="0" errorTitle="Décision non valide" error="Choisissez une décision dans la liste proposée." type="list">
      <formula1>$S$2:$S$4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8" customWidth="1" min="3" max="3"/>
    <col width="38" customWidth="1" min="4" max="4"/>
    <col width="27" customWidth="1" min="5" max="5"/>
    <col width="16" customWidth="1" min="6" max="6"/>
    <col width="17" customWidth="1" min="7" max="7"/>
    <col width="14" customWidth="1" min="8" max="8"/>
    <col width="18" customWidth="1" min="9" max="9"/>
    <col width="18" customWidth="1" min="10" max="10"/>
    <col width="18" customWidth="1" min="11" max="11"/>
    <col width="40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</cols>
  <sheetData>
    <row r="1" ht="42" customHeight="1">
      <c r="A1" s="19" t="inlineStr">
        <is>
          <t>ID action</t>
        </is>
      </c>
      <c r="B1" s="19" t="inlineStr">
        <is>
          <t>ID scénario</t>
        </is>
      </c>
      <c r="C1" s="19" t="inlineStr">
        <is>
          <t>Domaine</t>
        </is>
      </c>
      <c r="D1" s="19" t="inlineStr">
        <is>
          <t>Tâche</t>
        </is>
      </c>
      <c r="E1" s="19" t="inlineStr">
        <is>
          <t>Responsable fonctionnel</t>
        </is>
      </c>
      <c r="F1" s="19" t="inlineStr">
        <is>
          <t>Échéance</t>
        </is>
      </c>
      <c r="G1" s="19" t="inlineStr">
        <is>
          <t>Statut</t>
        </is>
      </c>
      <c r="H1" s="19" t="inlineStr">
        <is>
          <t>Priorité</t>
        </is>
      </c>
      <c r="I1" s="19" t="inlineStr">
        <is>
          <t>Dépendance</t>
        </is>
      </c>
      <c r="J1" s="19" t="inlineStr">
        <is>
          <t>Coût estimé (€)</t>
        </is>
      </c>
      <c r="K1" s="19" t="inlineStr">
        <is>
          <t>Alerte</t>
        </is>
      </c>
      <c r="L1" s="19" t="inlineStr">
        <is>
          <t>Commentaire</t>
        </is>
      </c>
      <c r="M1" t="inlineStr">
        <is>
          <t>Liste scénarios (aide)</t>
        </is>
      </c>
      <c r="N1" t="inlineStr">
        <is>
          <t>Date de référence (aide)</t>
        </is>
      </c>
      <c r="O1" t="inlineStr">
        <is>
          <t>Statuts (aide)</t>
        </is>
      </c>
      <c r="P1" t="inlineStr">
        <is>
          <t>Priorités (aide)</t>
        </is>
      </c>
    </row>
    <row r="2" ht="31" customHeight="1">
      <c r="A2" s="15" t="inlineStr">
        <is>
          <t>AC-FICT-001</t>
        </is>
      </c>
      <c r="B2" s="15" t="inlineStr">
        <is>
          <t>SC-FICT-01</t>
        </is>
      </c>
      <c r="C2" s="15" t="inlineStr">
        <is>
          <t>Programme</t>
        </is>
      </c>
      <c r="D2" s="15" t="inlineStr">
        <is>
          <t>Confirmer le programme fictif</t>
        </is>
      </c>
      <c r="E2" s="15" t="inlineStr">
        <is>
          <t>Direction de programme</t>
        </is>
      </c>
      <c r="F2" s="14" t="n">
        <v>46280</v>
      </c>
      <c r="G2" s="24" t="inlineStr">
        <is>
          <t>En cours</t>
        </is>
      </c>
      <c r="H2" s="24" t="inlineStr">
        <is>
          <t>Haute</t>
        </is>
      </c>
      <c r="I2" s="15" t="inlineStr"/>
      <c r="J2" s="20" t="n">
        <v>1200</v>
      </c>
      <c r="K2" s="28">
        <f>IF(A2="","",IF(G2="Terminé","",IF(G2="Bloqué","Blocage",IF(AND(F2&lt;Paramètres!$B$2,F2&lt;&gt;""),"En retard",""))))</f>
        <v/>
      </c>
      <c r="L2" s="15" t="inlineStr">
        <is>
          <t>Action fictive liée au maintien.</t>
        </is>
      </c>
      <c r="M2">
        <f>IF(Scénarios!A2="","",Scénarios!A2)</f>
        <v/>
      </c>
      <c r="N2">
        <f>Paramètres!$B$2</f>
        <v/>
      </c>
      <c r="O2">
        <f>Paramètres!E3</f>
        <v/>
      </c>
      <c r="P2">
        <f>Paramètres!F3</f>
        <v/>
      </c>
    </row>
    <row r="3" ht="31" customHeight="1">
      <c r="A3" s="15" t="inlineStr">
        <is>
          <t>AC-FICT-002</t>
        </is>
      </c>
      <c r="B3" s="15" t="inlineStr">
        <is>
          <t>SC-FICT-01</t>
        </is>
      </c>
      <c r="C3" s="15" t="inlineStr">
        <is>
          <t>Site</t>
        </is>
      </c>
      <c r="D3" s="15" t="inlineStr">
        <is>
          <t>Réexaminer le calendrier du site fictif</t>
        </is>
      </c>
      <c r="E3" s="15" t="inlineStr">
        <is>
          <t>Coordination de site</t>
        </is>
      </c>
      <c r="F3" s="14" t="n">
        <v>46270</v>
      </c>
      <c r="G3" s="24" t="inlineStr">
        <is>
          <t>Bloqué</t>
        </is>
      </c>
      <c r="H3" s="24" t="inlineStr">
        <is>
          <t>Critique</t>
        </is>
      </c>
      <c r="I3" s="15" t="inlineStr">
        <is>
          <t>AC-FICT-001</t>
        </is>
      </c>
      <c r="J3" s="20" t="n">
        <v>2500</v>
      </c>
      <c r="K3" s="29">
        <f>IF(A3="","",IF(G3="Terminé","",IF(G3="Bloqué","Blocage",IF(AND(F3&lt;Paramètres!$B$2,F3&lt;&gt;""),"En retard",""))))</f>
        <v/>
      </c>
      <c r="L3" s="15" t="inlineStr">
        <is>
          <t>Blocage critique fictif pour tester les alertes.</t>
        </is>
      </c>
      <c r="M3">
        <f>IF(Scénarios!A3="","",Scénarios!A3)</f>
        <v/>
      </c>
      <c r="O3">
        <f>Paramètres!E4</f>
        <v/>
      </c>
      <c r="P3">
        <f>Paramètres!F4</f>
        <v/>
      </c>
    </row>
    <row r="4" ht="31" customHeight="1">
      <c r="A4" s="15" t="inlineStr">
        <is>
          <t>AC-FICT-003</t>
        </is>
      </c>
      <c r="B4" s="15" t="inlineStr">
        <is>
          <t>SC-FICT-02</t>
        </is>
      </c>
      <c r="C4" s="15" t="inlineStr">
        <is>
          <t>Communication</t>
        </is>
      </c>
      <c r="D4" s="15" t="inlineStr">
        <is>
          <t>Préparer l’avis de report fictif</t>
        </is>
      </c>
      <c r="E4" s="15" t="inlineStr">
        <is>
          <t>Fonction communication</t>
        </is>
      </c>
      <c r="F4" s="14" t="n">
        <v>46295</v>
      </c>
      <c r="G4" s="24" t="inlineStr">
        <is>
          <t>Non commencé</t>
        </is>
      </c>
      <c r="H4" s="24" t="inlineStr">
        <is>
          <t>Normale</t>
        </is>
      </c>
      <c r="I4" s="15" t="inlineStr"/>
      <c r="J4" s="20" t="n">
        <v>1800</v>
      </c>
      <c r="K4" s="28">
        <f>IF(A4="","",IF(G4="Terminé","",IF(G4="Bloqué","Blocage",IF(AND(F4&lt;Paramètres!$B$2,F4&lt;&gt;""),"En retard",""))))</f>
        <v/>
      </c>
      <c r="L4" s="15" t="inlineStr">
        <is>
          <t>Action fictive de communication.</t>
        </is>
      </c>
      <c r="M4">
        <f>IF(Scénarios!A4="","",Scénarios!A4)</f>
        <v/>
      </c>
      <c r="O4">
        <f>Paramètres!E5</f>
        <v/>
      </c>
      <c r="P4">
        <f>Paramètres!F5</f>
        <v/>
      </c>
    </row>
    <row r="5" ht="31" customHeight="1">
      <c r="A5" s="15" t="inlineStr">
        <is>
          <t>AC-FICT-004</t>
        </is>
      </c>
      <c r="B5" s="15" t="inlineStr">
        <is>
          <t>SC-FICT-03</t>
        </is>
      </c>
      <c r="C5" s="15" t="inlineStr">
        <is>
          <t>Logistique</t>
        </is>
      </c>
      <c r="D5" s="15" t="inlineStr">
        <is>
          <t>Mettre à jour le plan logistique fictif</t>
        </is>
      </c>
      <c r="E5" s="15" t="inlineStr">
        <is>
          <t>Référent logistique</t>
        </is>
      </c>
      <c r="F5" s="14" t="n">
        <v>46310</v>
      </c>
      <c r="G5" s="24" t="inlineStr">
        <is>
          <t>En cours</t>
        </is>
      </c>
      <c r="H5" s="24" t="inlineStr">
        <is>
          <t>Haute</t>
        </is>
      </c>
      <c r="I5" s="15" t="inlineStr"/>
      <c r="J5" s="20" t="n">
        <v>3200</v>
      </c>
      <c r="K5" s="29">
        <f>IF(A5="","",IF(G5="Terminé","",IF(G5="Bloqué","Blocage",IF(AND(F5&lt;Paramètres!$B$2,F5&lt;&gt;""),"En retard",""))))</f>
        <v/>
      </c>
      <c r="L5" s="15" t="inlineStr">
        <is>
          <t>Action fictive du scénario retenu.</t>
        </is>
      </c>
      <c r="M5">
        <f>IF(Scénarios!A5="","",Scénarios!A5)</f>
        <v/>
      </c>
      <c r="O5">
        <f>Paramètres!E6</f>
        <v/>
      </c>
      <c r="P5">
        <f>Paramètres!F6</f>
        <v/>
      </c>
    </row>
    <row r="6" ht="31" customHeight="1">
      <c r="A6" s="15" t="inlineStr">
        <is>
          <t>AC-FICT-005</t>
        </is>
      </c>
      <c r="B6" s="15" t="inlineStr">
        <is>
          <t>SC-FICT-03</t>
        </is>
      </c>
      <c r="C6" s="15" t="inlineStr">
        <is>
          <t>Programme</t>
        </is>
      </c>
      <c r="D6" s="15" t="inlineStr">
        <is>
          <t>Adapter les séquences fictives</t>
        </is>
      </c>
      <c r="E6" s="15" t="inlineStr">
        <is>
          <t>Direction de programme</t>
        </is>
      </c>
      <c r="F6" s="14" t="n">
        <v>46336</v>
      </c>
      <c r="G6" s="24" t="inlineStr">
        <is>
          <t>Terminé</t>
        </is>
      </c>
      <c r="H6" s="24" t="inlineStr">
        <is>
          <t>Normale</t>
        </is>
      </c>
      <c r="I6" s="15" t="inlineStr">
        <is>
          <t>AC-FICT-004</t>
        </is>
      </c>
      <c r="J6" s="20" t="n">
        <v>900</v>
      </c>
      <c r="K6" s="28">
        <f>IF(A6="","",IF(G6="Terminé","",IF(G6="Bloqué","Blocage",IF(AND(F6&lt;Paramètres!$B$2,F6&lt;&gt;""),"En retard",""))))</f>
        <v/>
      </c>
      <c r="L6" s="15" t="inlineStr">
        <is>
          <t>Action fictive terminée.</t>
        </is>
      </c>
      <c r="M6">
        <f>IF(Scénarios!A6="","",Scénarios!A6)</f>
        <v/>
      </c>
      <c r="O6">
        <f>Paramètres!E7</f>
        <v/>
      </c>
      <c r="P6">
        <f>Paramètres!F7</f>
        <v/>
      </c>
    </row>
    <row r="7" ht="31" customHeight="1">
      <c r="A7" s="15" t="inlineStr">
        <is>
          <t>AC-FICT-006</t>
        </is>
      </c>
      <c r="B7" s="15" t="inlineStr">
        <is>
          <t>SC-FICT-04</t>
        </is>
      </c>
      <c r="C7" s="15" t="inlineStr">
        <is>
          <t>Communication</t>
        </is>
      </c>
      <c r="D7" s="15" t="inlineStr">
        <is>
          <t>Réviser les supports du format hybride fictif</t>
        </is>
      </c>
      <c r="E7" s="15" t="inlineStr">
        <is>
          <t>Fonction communication</t>
        </is>
      </c>
      <c r="F7" s="14" t="n">
        <v>46315</v>
      </c>
      <c r="G7" s="24" t="inlineStr"/>
      <c r="H7" s="24" t="inlineStr">
        <is>
          <t>Critique</t>
        </is>
      </c>
      <c r="I7" s="15" t="inlineStr"/>
      <c r="J7" s="20" t="n">
        <v>1500</v>
      </c>
      <c r="K7" s="29">
        <f>IF(A7="","",IF(G7="Terminé","",IF(G7="Bloqué","Blocage",IF(AND(F7&lt;Paramètres!$B$2,F7&lt;&gt;""),"En retard",""))))</f>
        <v/>
      </c>
      <c r="L7" s="15" t="inlineStr">
        <is>
          <t>Statut volontairement vide pour illustrer le contrôle.</t>
        </is>
      </c>
      <c r="M7">
        <f>IF(Scénarios!A7="","",Scénarios!A7)</f>
        <v/>
      </c>
      <c r="O7">
        <f>Paramètres!E8</f>
        <v/>
      </c>
      <c r="P7">
        <f>Paramètres!F8</f>
        <v/>
      </c>
    </row>
    <row r="8" ht="31" customHeight="1">
      <c r="A8" s="15" t="n"/>
      <c r="B8" s="15" t="n"/>
      <c r="C8" s="15" t="n"/>
      <c r="D8" s="15" t="n"/>
      <c r="E8" s="15" t="n"/>
      <c r="F8" s="14" t="n"/>
      <c r="G8" s="24" t="n"/>
      <c r="H8" s="24" t="n"/>
      <c r="I8" s="15" t="n"/>
      <c r="J8" s="20" t="n"/>
      <c r="K8" s="28">
        <f>IF(A8="","",IF(G8="Terminé","",IF(G8="Bloqué","Blocage",IF(AND(F8&lt;Paramètres!$B$2,F8&lt;&gt;""),"En retard",""))))</f>
        <v/>
      </c>
      <c r="L8" s="15" t="n"/>
      <c r="M8">
        <f>IF(Scénarios!A8="","",Scénarios!A8)</f>
        <v/>
      </c>
      <c r="O8">
        <f>Paramètres!E9</f>
        <v/>
      </c>
      <c r="P8">
        <f>Paramètres!F9</f>
        <v/>
      </c>
    </row>
    <row r="9" ht="31" customHeight="1">
      <c r="A9" s="15" t="n"/>
      <c r="B9" s="15" t="n"/>
      <c r="C9" s="15" t="n"/>
      <c r="D9" s="15" t="n"/>
      <c r="E9" s="15" t="n"/>
      <c r="F9" s="14" t="n"/>
      <c r="G9" s="24" t="n"/>
      <c r="H9" s="24" t="n"/>
      <c r="I9" s="15" t="n"/>
      <c r="J9" s="20" t="n"/>
      <c r="K9" s="29">
        <f>IF(A9="","",IF(G9="Terminé","",IF(G9="Bloqué","Blocage",IF(AND(F9&lt;Paramètres!$B$2,F9&lt;&gt;""),"En retard",""))))</f>
        <v/>
      </c>
      <c r="L9" s="15" t="n"/>
      <c r="M9">
        <f>IF(Scénarios!A9="","",Scénarios!A9)</f>
        <v/>
      </c>
      <c r="O9">
        <f>Paramètres!E10</f>
        <v/>
      </c>
      <c r="P9">
        <f>Paramètres!F10</f>
        <v/>
      </c>
    </row>
    <row r="10" ht="31" customHeight="1">
      <c r="A10" s="15" t="n"/>
      <c r="B10" s="15" t="n"/>
      <c r="C10" s="15" t="n"/>
      <c r="D10" s="15" t="n"/>
      <c r="E10" s="15" t="n"/>
      <c r="F10" s="14" t="n"/>
      <c r="G10" s="24" t="n"/>
      <c r="H10" s="24" t="n"/>
      <c r="I10" s="15" t="n"/>
      <c r="J10" s="20" t="n"/>
      <c r="K10" s="28">
        <f>IF(A10="","",IF(G10="Terminé","",IF(G10="Bloqué","Blocage",IF(AND(F10&lt;Paramètres!$B$2,F10&lt;&gt;""),"En retard",""))))</f>
        <v/>
      </c>
      <c r="L10" s="15" t="n"/>
      <c r="M10">
        <f>IF(Scénarios!A10="","",Scénarios!A10)</f>
        <v/>
      </c>
      <c r="O10">
        <f>Paramètres!E11</f>
        <v/>
      </c>
      <c r="P10">
        <f>Paramètres!F11</f>
        <v/>
      </c>
    </row>
    <row r="11" ht="31" customHeight="1">
      <c r="A11" s="15" t="n"/>
      <c r="B11" s="15" t="n"/>
      <c r="C11" s="15" t="n"/>
      <c r="D11" s="15" t="n"/>
      <c r="E11" s="15" t="n"/>
      <c r="F11" s="14" t="n"/>
      <c r="G11" s="24" t="n"/>
      <c r="H11" s="24" t="n"/>
      <c r="I11" s="15" t="n"/>
      <c r="J11" s="20" t="n"/>
      <c r="K11" s="29">
        <f>IF(A11="","",IF(G11="Terminé","",IF(G11="Bloqué","Blocage",IF(AND(F11&lt;Paramètres!$B$2,F11&lt;&gt;""),"En retard",""))))</f>
        <v/>
      </c>
      <c r="L11" s="15" t="n"/>
      <c r="M11">
        <f>IF(Scénarios!A11="","",Scénarios!A11)</f>
        <v/>
      </c>
      <c r="O11">
        <f>Paramètres!E12</f>
        <v/>
      </c>
      <c r="P11">
        <f>Paramètres!F12</f>
        <v/>
      </c>
    </row>
    <row r="12" ht="31" customHeight="1">
      <c r="A12" s="15" t="n"/>
      <c r="B12" s="15" t="n"/>
      <c r="C12" s="15" t="n"/>
      <c r="D12" s="15" t="n"/>
      <c r="E12" s="15" t="n"/>
      <c r="F12" s="14" t="n"/>
      <c r="G12" s="24" t="n"/>
      <c r="H12" s="24" t="n"/>
      <c r="I12" s="15" t="n"/>
      <c r="J12" s="20" t="n"/>
      <c r="K12" s="28">
        <f>IF(A12="","",IF(G12="Terminé","",IF(G12="Bloqué","Blocage",IF(AND(F12&lt;Paramètres!$B$2,F12&lt;&gt;""),"En retard",""))))</f>
        <v/>
      </c>
      <c r="L12" s="15" t="n"/>
      <c r="M12">
        <f>IF(Scénarios!A12="","",Scénarios!A12)</f>
        <v/>
      </c>
      <c r="O12">
        <f>Paramètres!E13</f>
        <v/>
      </c>
      <c r="P12">
        <f>Paramètres!F13</f>
        <v/>
      </c>
    </row>
    <row r="13" ht="31" customHeight="1">
      <c r="A13" s="15" t="n"/>
      <c r="B13" s="15" t="n"/>
      <c r="C13" s="15" t="n"/>
      <c r="D13" s="15" t="n"/>
      <c r="E13" s="15" t="n"/>
      <c r="F13" s="14" t="n"/>
      <c r="G13" s="24" t="n"/>
      <c r="H13" s="24" t="n"/>
      <c r="I13" s="15" t="n"/>
      <c r="J13" s="20" t="n"/>
      <c r="K13" s="29">
        <f>IF(A13="","",IF(G13="Terminé","",IF(G13="Bloqué","Blocage",IF(AND(F13&lt;Paramètres!$B$2,F13&lt;&gt;""),"En retard",""))))</f>
        <v/>
      </c>
      <c r="L13" s="15" t="n"/>
      <c r="M13">
        <f>IF(Scénarios!A13="","",Scénarios!A13)</f>
        <v/>
      </c>
      <c r="O13">
        <f>Paramètres!E14</f>
        <v/>
      </c>
      <c r="P13">
        <f>Paramètres!F14</f>
        <v/>
      </c>
    </row>
    <row r="14" ht="31" customHeight="1">
      <c r="A14" s="15" t="n"/>
      <c r="B14" s="15" t="n"/>
      <c r="C14" s="15" t="n"/>
      <c r="D14" s="15" t="n"/>
      <c r="E14" s="15" t="n"/>
      <c r="F14" s="14" t="n"/>
      <c r="G14" s="24" t="n"/>
      <c r="H14" s="24" t="n"/>
      <c r="I14" s="15" t="n"/>
      <c r="J14" s="20" t="n"/>
      <c r="K14" s="28">
        <f>IF(A14="","",IF(G14="Terminé","",IF(G14="Bloqué","Blocage",IF(AND(F14&lt;Paramètres!$B$2,F14&lt;&gt;""),"En retard",""))))</f>
        <v/>
      </c>
      <c r="L14" s="15" t="n"/>
      <c r="M14">
        <f>IF(Scénarios!A14="","",Scénarios!A14)</f>
        <v/>
      </c>
      <c r="O14">
        <f>Paramètres!E15</f>
        <v/>
      </c>
      <c r="P14">
        <f>Paramètres!F15</f>
        <v/>
      </c>
    </row>
    <row r="15" ht="31" customHeight="1">
      <c r="A15" s="15" t="n"/>
      <c r="B15" s="15" t="n"/>
      <c r="C15" s="15" t="n"/>
      <c r="D15" s="15" t="n"/>
      <c r="E15" s="15" t="n"/>
      <c r="F15" s="14" t="n"/>
      <c r="G15" s="24" t="n"/>
      <c r="H15" s="24" t="n"/>
      <c r="I15" s="15" t="n"/>
      <c r="J15" s="20" t="n"/>
      <c r="K15" s="29">
        <f>IF(A15="","",IF(G15="Terminé","",IF(G15="Bloqué","Blocage",IF(AND(F15&lt;Paramètres!$B$2,F15&lt;&gt;""),"En retard",""))))</f>
        <v/>
      </c>
      <c r="L15" s="15" t="n"/>
      <c r="M15">
        <f>IF(Scénarios!A15="","",Scénarios!A15)</f>
        <v/>
      </c>
      <c r="O15">
        <f>Paramètres!E16</f>
        <v/>
      </c>
      <c r="P15">
        <f>Paramètres!F16</f>
        <v/>
      </c>
    </row>
    <row r="16" ht="31" customHeight="1">
      <c r="A16" s="15" t="n"/>
      <c r="B16" s="15" t="n"/>
      <c r="C16" s="15" t="n"/>
      <c r="D16" s="15" t="n"/>
      <c r="E16" s="15" t="n"/>
      <c r="F16" s="14" t="n"/>
      <c r="G16" s="24" t="n"/>
      <c r="H16" s="24" t="n"/>
      <c r="I16" s="15" t="n"/>
      <c r="J16" s="20" t="n"/>
      <c r="K16" s="28">
        <f>IF(A16="","",IF(G16="Terminé","",IF(G16="Bloqué","Blocage",IF(AND(F16&lt;Paramètres!$B$2,F16&lt;&gt;""),"En retard",""))))</f>
        <v/>
      </c>
      <c r="L16" s="15" t="n"/>
      <c r="M16">
        <f>IF(Scénarios!A16="","",Scénarios!A16)</f>
        <v/>
      </c>
      <c r="O16">
        <f>Paramètres!E17</f>
        <v/>
      </c>
      <c r="P16">
        <f>Paramètres!F17</f>
        <v/>
      </c>
    </row>
    <row r="17" ht="31" customHeight="1">
      <c r="A17" s="15" t="n"/>
      <c r="B17" s="15" t="n"/>
      <c r="C17" s="15" t="n"/>
      <c r="D17" s="15" t="n"/>
      <c r="E17" s="15" t="n"/>
      <c r="F17" s="14" t="n"/>
      <c r="G17" s="24" t="n"/>
      <c r="H17" s="24" t="n"/>
      <c r="I17" s="15" t="n"/>
      <c r="J17" s="20" t="n"/>
      <c r="K17" s="29">
        <f>IF(A17="","",IF(G17="Terminé","",IF(G17="Bloqué","Blocage",IF(AND(F17&lt;Paramètres!$B$2,F17&lt;&gt;""),"En retard",""))))</f>
        <v/>
      </c>
      <c r="L17" s="15" t="n"/>
      <c r="M17">
        <f>IF(Scénarios!A17="","",Scénarios!A17)</f>
        <v/>
      </c>
      <c r="O17">
        <f>Paramètres!E18</f>
        <v/>
      </c>
      <c r="P17">
        <f>Paramètres!F18</f>
        <v/>
      </c>
    </row>
    <row r="18" ht="31" customHeight="1">
      <c r="A18" s="15" t="n"/>
      <c r="B18" s="15" t="n"/>
      <c r="C18" s="15" t="n"/>
      <c r="D18" s="15" t="n"/>
      <c r="E18" s="15" t="n"/>
      <c r="F18" s="14" t="n"/>
      <c r="G18" s="24" t="n"/>
      <c r="H18" s="24" t="n"/>
      <c r="I18" s="15" t="n"/>
      <c r="J18" s="20" t="n"/>
      <c r="K18" s="28">
        <f>IF(A18="","",IF(G18="Terminé","",IF(G18="Bloqué","Blocage",IF(AND(F18&lt;Paramètres!$B$2,F18&lt;&gt;""),"En retard",""))))</f>
        <v/>
      </c>
      <c r="L18" s="15" t="n"/>
      <c r="M18">
        <f>IF(Scénarios!A18="","",Scénarios!A18)</f>
        <v/>
      </c>
      <c r="O18">
        <f>Paramètres!E19</f>
        <v/>
      </c>
      <c r="P18">
        <f>Paramètres!F19</f>
        <v/>
      </c>
    </row>
    <row r="19" ht="31" customHeight="1">
      <c r="A19" s="15" t="n"/>
      <c r="B19" s="15" t="n"/>
      <c r="C19" s="15" t="n"/>
      <c r="D19" s="15" t="n"/>
      <c r="E19" s="15" t="n"/>
      <c r="F19" s="14" t="n"/>
      <c r="G19" s="24" t="n"/>
      <c r="H19" s="24" t="n"/>
      <c r="I19" s="15" t="n"/>
      <c r="J19" s="20" t="n"/>
      <c r="K19" s="29">
        <f>IF(A19="","",IF(G19="Terminé","",IF(G19="Bloqué","Blocage",IF(AND(F19&lt;Paramètres!$B$2,F19&lt;&gt;""),"En retard",""))))</f>
        <v/>
      </c>
      <c r="L19" s="15" t="n"/>
      <c r="M19">
        <f>IF(Scénarios!A19="","",Scénarios!A19)</f>
        <v/>
      </c>
      <c r="O19">
        <f>Paramètres!E20</f>
        <v/>
      </c>
      <c r="P19">
        <f>Paramètres!F20</f>
        <v/>
      </c>
    </row>
    <row r="20" ht="31" customHeight="1">
      <c r="A20" s="15" t="n"/>
      <c r="B20" s="15" t="n"/>
      <c r="C20" s="15" t="n"/>
      <c r="D20" s="15" t="n"/>
      <c r="E20" s="15" t="n"/>
      <c r="F20" s="14" t="n"/>
      <c r="G20" s="24" t="n"/>
      <c r="H20" s="24" t="n"/>
      <c r="I20" s="15" t="n"/>
      <c r="J20" s="20" t="n"/>
      <c r="K20" s="28">
        <f>IF(A20="","",IF(G20="Terminé","",IF(G20="Bloqué","Blocage",IF(AND(F20&lt;Paramètres!$B$2,F20&lt;&gt;""),"En retard",""))))</f>
        <v/>
      </c>
      <c r="L20" s="15" t="n"/>
      <c r="M20">
        <f>IF(Scénarios!A20="","",Scénarios!A20)</f>
        <v/>
      </c>
      <c r="O20">
        <f>Paramètres!E21</f>
        <v/>
      </c>
      <c r="P20">
        <f>Paramètres!F21</f>
        <v/>
      </c>
    </row>
    <row r="21" ht="31" customHeight="1">
      <c r="A21" s="15" t="n"/>
      <c r="B21" s="15" t="n"/>
      <c r="C21" s="15" t="n"/>
      <c r="D21" s="15" t="n"/>
      <c r="E21" s="15" t="n"/>
      <c r="F21" s="14" t="n"/>
      <c r="G21" s="24" t="n"/>
      <c r="H21" s="24" t="n"/>
      <c r="I21" s="15" t="n"/>
      <c r="J21" s="20" t="n"/>
      <c r="K21" s="29">
        <f>IF(A21="","",IF(G21="Terminé","",IF(G21="Bloqué","Blocage",IF(AND(F21&lt;Paramètres!$B$2,F21&lt;&gt;""),"En retard",""))))</f>
        <v/>
      </c>
      <c r="L21" s="15" t="n"/>
      <c r="M21">
        <f>IF(Scénarios!A21="","",Scénarios!A21)</f>
        <v/>
      </c>
      <c r="O21">
        <f>Paramètres!E22</f>
        <v/>
      </c>
      <c r="P21">
        <f>Paramètres!F22</f>
        <v/>
      </c>
    </row>
    <row r="22" ht="31" customHeight="1">
      <c r="A22" s="15" t="n"/>
      <c r="B22" s="15" t="n"/>
      <c r="C22" s="15" t="n"/>
      <c r="D22" s="15" t="n"/>
      <c r="E22" s="15" t="n"/>
      <c r="F22" s="14" t="n"/>
      <c r="G22" s="24" t="n"/>
      <c r="H22" s="24" t="n"/>
      <c r="I22" s="15" t="n"/>
      <c r="J22" s="20" t="n"/>
      <c r="K22" s="28">
        <f>IF(A22="","",IF(G22="Terminé","",IF(G22="Bloqué","Blocage",IF(AND(F22&lt;Paramètres!$B$2,F22&lt;&gt;""),"En retard",""))))</f>
        <v/>
      </c>
      <c r="L22" s="15" t="n"/>
      <c r="M22">
        <f>IF(Scénarios!A22="","",Scénarios!A22)</f>
        <v/>
      </c>
      <c r="O22">
        <f>Paramètres!E23</f>
        <v/>
      </c>
      <c r="P22">
        <f>Paramètres!F23</f>
        <v/>
      </c>
    </row>
    <row r="23" ht="31" customHeight="1">
      <c r="A23" s="15" t="n"/>
      <c r="B23" s="15" t="n"/>
      <c r="C23" s="15" t="n"/>
      <c r="D23" s="15" t="n"/>
      <c r="E23" s="15" t="n"/>
      <c r="F23" s="14" t="n"/>
      <c r="G23" s="24" t="n"/>
      <c r="H23" s="24" t="n"/>
      <c r="I23" s="15" t="n"/>
      <c r="J23" s="20" t="n"/>
      <c r="K23" s="29">
        <f>IF(A23="","",IF(G23="Terminé","",IF(G23="Bloqué","Blocage",IF(AND(F23&lt;Paramètres!$B$2,F23&lt;&gt;""),"En retard",""))))</f>
        <v/>
      </c>
      <c r="L23" s="15" t="n"/>
      <c r="M23">
        <f>IF(Scénarios!A23="","",Scénarios!A23)</f>
        <v/>
      </c>
      <c r="O23">
        <f>Paramètres!E24</f>
        <v/>
      </c>
      <c r="P23">
        <f>Paramètres!F24</f>
        <v/>
      </c>
    </row>
    <row r="24" ht="31" customHeight="1">
      <c r="A24" s="15" t="n"/>
      <c r="B24" s="15" t="n"/>
      <c r="C24" s="15" t="n"/>
      <c r="D24" s="15" t="n"/>
      <c r="E24" s="15" t="n"/>
      <c r="F24" s="14" t="n"/>
      <c r="G24" s="24" t="n"/>
      <c r="H24" s="24" t="n"/>
      <c r="I24" s="15" t="n"/>
      <c r="J24" s="20" t="n"/>
      <c r="K24" s="28">
        <f>IF(A24="","",IF(G24="Terminé","",IF(G24="Bloqué","Blocage",IF(AND(F24&lt;Paramètres!$B$2,F24&lt;&gt;""),"En retard",""))))</f>
        <v/>
      </c>
      <c r="L24" s="15" t="n"/>
      <c r="M24">
        <f>IF(Scénarios!A24="","",Scénarios!A24)</f>
        <v/>
      </c>
      <c r="O24">
        <f>Paramètres!E25</f>
        <v/>
      </c>
      <c r="P24">
        <f>Paramètres!F25</f>
        <v/>
      </c>
    </row>
    <row r="25" ht="31" customHeight="1">
      <c r="A25" s="15" t="n"/>
      <c r="B25" s="15" t="n"/>
      <c r="C25" s="15" t="n"/>
      <c r="D25" s="15" t="n"/>
      <c r="E25" s="15" t="n"/>
      <c r="F25" s="14" t="n"/>
      <c r="G25" s="24" t="n"/>
      <c r="H25" s="24" t="n"/>
      <c r="I25" s="15" t="n"/>
      <c r="J25" s="20" t="n"/>
      <c r="K25" s="29">
        <f>IF(A25="","",IF(G25="Terminé","",IF(G25="Bloqué","Blocage",IF(AND(F25&lt;Paramètres!$B$2,F25&lt;&gt;""),"En retard",""))))</f>
        <v/>
      </c>
      <c r="L25" s="15" t="n"/>
      <c r="M25">
        <f>IF(Scénarios!A25="","",Scénarios!A25)</f>
        <v/>
      </c>
      <c r="O25">
        <f>Paramètres!E26</f>
        <v/>
      </c>
      <c r="P25">
        <f>Paramètres!F26</f>
        <v/>
      </c>
    </row>
    <row r="26" ht="31" customHeight="1">
      <c r="A26" s="15" t="n"/>
      <c r="B26" s="15" t="n"/>
      <c r="C26" s="15" t="n"/>
      <c r="D26" s="15" t="n"/>
      <c r="E26" s="15" t="n"/>
      <c r="F26" s="14" t="n"/>
      <c r="G26" s="24" t="n"/>
      <c r="H26" s="24" t="n"/>
      <c r="I26" s="15" t="n"/>
      <c r="J26" s="20" t="n"/>
      <c r="K26" s="28">
        <f>IF(A26="","",IF(G26="Terminé","",IF(G26="Bloqué","Blocage",IF(AND(F26&lt;Paramètres!$B$2,F26&lt;&gt;""),"En retard",""))))</f>
        <v/>
      </c>
      <c r="L26" s="15" t="n"/>
      <c r="M26">
        <f>IF(Scénarios!A26="","",Scénarios!A26)</f>
        <v/>
      </c>
      <c r="O26">
        <f>Paramètres!E27</f>
        <v/>
      </c>
      <c r="P26">
        <f>Paramètres!F27</f>
        <v/>
      </c>
    </row>
    <row r="27" ht="31" customHeight="1">
      <c r="A27" s="15" t="n"/>
      <c r="B27" s="15" t="n"/>
      <c r="C27" s="15" t="n"/>
      <c r="D27" s="15" t="n"/>
      <c r="E27" s="15" t="n"/>
      <c r="F27" s="14" t="n"/>
      <c r="G27" s="24" t="n"/>
      <c r="H27" s="24" t="n"/>
      <c r="I27" s="15" t="n"/>
      <c r="J27" s="20" t="n"/>
      <c r="K27" s="29">
        <f>IF(A27="","",IF(G27="Terminé","",IF(G27="Bloqué","Blocage",IF(AND(F27&lt;Paramètres!$B$2,F27&lt;&gt;""),"En retard",""))))</f>
        <v/>
      </c>
      <c r="L27" s="15" t="n"/>
      <c r="M27">
        <f>IF(Scénarios!A27="","",Scénarios!A27)</f>
        <v/>
      </c>
      <c r="O27">
        <f>Paramètres!E28</f>
        <v/>
      </c>
      <c r="P27">
        <f>Paramètres!F28</f>
        <v/>
      </c>
    </row>
    <row r="28" ht="31" customHeight="1">
      <c r="A28" s="15" t="n"/>
      <c r="B28" s="15" t="n"/>
      <c r="C28" s="15" t="n"/>
      <c r="D28" s="15" t="n"/>
      <c r="E28" s="15" t="n"/>
      <c r="F28" s="14" t="n"/>
      <c r="G28" s="24" t="n"/>
      <c r="H28" s="24" t="n"/>
      <c r="I28" s="15" t="n"/>
      <c r="J28" s="20" t="n"/>
      <c r="K28" s="28">
        <f>IF(A28="","",IF(G28="Terminé","",IF(G28="Bloqué","Blocage",IF(AND(F28&lt;Paramètres!$B$2,F28&lt;&gt;""),"En retard",""))))</f>
        <v/>
      </c>
      <c r="L28" s="15" t="n"/>
      <c r="M28">
        <f>IF(Scénarios!A28="","",Scénarios!A28)</f>
        <v/>
      </c>
      <c r="O28">
        <f>Paramètres!E29</f>
        <v/>
      </c>
      <c r="P28">
        <f>Paramètres!F29</f>
        <v/>
      </c>
    </row>
    <row r="29" ht="31" customHeight="1">
      <c r="A29" s="15" t="n"/>
      <c r="B29" s="15" t="n"/>
      <c r="C29" s="15" t="n"/>
      <c r="D29" s="15" t="n"/>
      <c r="E29" s="15" t="n"/>
      <c r="F29" s="14" t="n"/>
      <c r="G29" s="24" t="n"/>
      <c r="H29" s="24" t="n"/>
      <c r="I29" s="15" t="n"/>
      <c r="J29" s="20" t="n"/>
      <c r="K29" s="29">
        <f>IF(A29="","",IF(G29="Terminé","",IF(G29="Bloqué","Blocage",IF(AND(F29&lt;Paramètres!$B$2,F29&lt;&gt;""),"En retard",""))))</f>
        <v/>
      </c>
      <c r="L29" s="15" t="n"/>
      <c r="M29">
        <f>IF(Scénarios!A29="","",Scénarios!A29)</f>
        <v/>
      </c>
      <c r="O29">
        <f>Paramètres!E30</f>
        <v/>
      </c>
      <c r="P29">
        <f>Paramètres!F30</f>
        <v/>
      </c>
    </row>
    <row r="30" ht="31" customHeight="1">
      <c r="A30" s="15" t="n"/>
      <c r="B30" s="15" t="n"/>
      <c r="C30" s="15" t="n"/>
      <c r="D30" s="15" t="n"/>
      <c r="E30" s="15" t="n"/>
      <c r="F30" s="14" t="n"/>
      <c r="G30" s="24" t="n"/>
      <c r="H30" s="24" t="n"/>
      <c r="I30" s="15" t="n"/>
      <c r="J30" s="20" t="n"/>
      <c r="K30" s="28">
        <f>IF(A30="","",IF(G30="Terminé","",IF(G30="Bloqué","Blocage",IF(AND(F30&lt;Paramètres!$B$2,F30&lt;&gt;""),"En retard",""))))</f>
        <v/>
      </c>
      <c r="L30" s="15" t="n"/>
      <c r="M30">
        <f>IF(Scénarios!A30="","",Scénarios!A30)</f>
        <v/>
      </c>
      <c r="O30">
        <f>Paramètres!E31</f>
        <v/>
      </c>
      <c r="P30">
        <f>Paramètres!F31</f>
        <v/>
      </c>
    </row>
    <row r="31" ht="31" customHeight="1">
      <c r="A31" s="15" t="n"/>
      <c r="B31" s="15" t="n"/>
      <c r="C31" s="15" t="n"/>
      <c r="D31" s="15" t="n"/>
      <c r="E31" s="15" t="n"/>
      <c r="F31" s="14" t="n"/>
      <c r="G31" s="24" t="n"/>
      <c r="H31" s="24" t="n"/>
      <c r="I31" s="15" t="n"/>
      <c r="J31" s="20" t="n"/>
      <c r="K31" s="29">
        <f>IF(A31="","",IF(G31="Terminé","",IF(G31="Bloqué","Blocage",IF(AND(F31&lt;Paramètres!$B$2,F31&lt;&gt;""),"En retard",""))))</f>
        <v/>
      </c>
      <c r="L31" s="15" t="n"/>
      <c r="M31">
        <f>IF(Scénarios!A31="","",Scénarios!A31)</f>
        <v/>
      </c>
      <c r="O31">
        <f>Paramètres!E32</f>
        <v/>
      </c>
      <c r="P31">
        <f>Paramètres!F32</f>
        <v/>
      </c>
    </row>
    <row r="32" ht="31" customHeight="1">
      <c r="A32" s="15" t="n"/>
      <c r="B32" s="15" t="n"/>
      <c r="C32" s="15" t="n"/>
      <c r="D32" s="15" t="n"/>
      <c r="E32" s="15" t="n"/>
      <c r="F32" s="14" t="n"/>
      <c r="G32" s="24" t="n"/>
      <c r="H32" s="24" t="n"/>
      <c r="I32" s="15" t="n"/>
      <c r="J32" s="20" t="n"/>
      <c r="K32" s="28">
        <f>IF(A32="","",IF(G32="Terminé","",IF(G32="Bloqué","Blocage",IF(AND(F32&lt;Paramètres!$B$2,F32&lt;&gt;""),"En retard",""))))</f>
        <v/>
      </c>
      <c r="L32" s="15" t="n"/>
      <c r="M32">
        <f>IF(Scénarios!A32="","",Scénarios!A32)</f>
        <v/>
      </c>
      <c r="O32">
        <f>Paramètres!E33</f>
        <v/>
      </c>
      <c r="P32">
        <f>Paramètres!F33</f>
        <v/>
      </c>
    </row>
    <row r="33" ht="31" customHeight="1">
      <c r="A33" s="15" t="n"/>
      <c r="B33" s="15" t="n"/>
      <c r="C33" s="15" t="n"/>
      <c r="D33" s="15" t="n"/>
      <c r="E33" s="15" t="n"/>
      <c r="F33" s="14" t="n"/>
      <c r="G33" s="24" t="n"/>
      <c r="H33" s="24" t="n"/>
      <c r="I33" s="15" t="n"/>
      <c r="J33" s="20" t="n"/>
      <c r="K33" s="29">
        <f>IF(A33="","",IF(G33="Terminé","",IF(G33="Bloqué","Blocage",IF(AND(F33&lt;Paramètres!$B$2,F33&lt;&gt;""),"En retard",""))))</f>
        <v/>
      </c>
      <c r="L33" s="15" t="n"/>
      <c r="M33">
        <f>IF(Scénarios!A33="","",Scénarios!A33)</f>
        <v/>
      </c>
      <c r="O33">
        <f>Paramètres!E34</f>
        <v/>
      </c>
      <c r="P33">
        <f>Paramètres!F34</f>
        <v/>
      </c>
    </row>
    <row r="34" ht="31" customHeight="1">
      <c r="A34" s="15" t="n"/>
      <c r="B34" s="15" t="n"/>
      <c r="C34" s="15" t="n"/>
      <c r="D34" s="15" t="n"/>
      <c r="E34" s="15" t="n"/>
      <c r="F34" s="14" t="n"/>
      <c r="G34" s="24" t="n"/>
      <c r="H34" s="24" t="n"/>
      <c r="I34" s="15" t="n"/>
      <c r="J34" s="20" t="n"/>
      <c r="K34" s="28">
        <f>IF(A34="","",IF(G34="Terminé","",IF(G34="Bloqué","Blocage",IF(AND(F34&lt;Paramètres!$B$2,F34&lt;&gt;""),"En retard",""))))</f>
        <v/>
      </c>
      <c r="L34" s="15" t="n"/>
      <c r="M34">
        <f>IF(Scénarios!A34="","",Scénarios!A34)</f>
        <v/>
      </c>
      <c r="O34">
        <f>Paramètres!E35</f>
        <v/>
      </c>
      <c r="P34">
        <f>Paramètres!F35</f>
        <v/>
      </c>
    </row>
    <row r="35" ht="31" customHeight="1">
      <c r="A35" s="15" t="n"/>
      <c r="B35" s="15" t="n"/>
      <c r="C35" s="15" t="n"/>
      <c r="D35" s="15" t="n"/>
      <c r="E35" s="15" t="n"/>
      <c r="F35" s="14" t="n"/>
      <c r="G35" s="24" t="n"/>
      <c r="H35" s="24" t="n"/>
      <c r="I35" s="15" t="n"/>
      <c r="J35" s="20" t="n"/>
      <c r="K35" s="29">
        <f>IF(A35="","",IF(G35="Terminé","",IF(G35="Bloqué","Blocage",IF(AND(F35&lt;Paramètres!$B$2,F35&lt;&gt;""),"En retard",""))))</f>
        <v/>
      </c>
      <c r="L35" s="15" t="n"/>
      <c r="M35">
        <f>IF(Scénarios!A35="","",Scénarios!A35)</f>
        <v/>
      </c>
      <c r="O35">
        <f>Paramètres!E36</f>
        <v/>
      </c>
      <c r="P35">
        <f>Paramètres!F36</f>
        <v/>
      </c>
    </row>
    <row r="36" ht="31" customHeight="1">
      <c r="A36" s="15" t="n"/>
      <c r="B36" s="15" t="n"/>
      <c r="C36" s="15" t="n"/>
      <c r="D36" s="15" t="n"/>
      <c r="E36" s="15" t="n"/>
      <c r="F36" s="14" t="n"/>
      <c r="G36" s="24" t="n"/>
      <c r="H36" s="24" t="n"/>
      <c r="I36" s="15" t="n"/>
      <c r="J36" s="20" t="n"/>
      <c r="K36" s="28">
        <f>IF(A36="","",IF(G36="Terminé","",IF(G36="Bloqué","Blocage",IF(AND(F36&lt;Paramètres!$B$2,F36&lt;&gt;""),"En retard",""))))</f>
        <v/>
      </c>
      <c r="L36" s="15" t="n"/>
      <c r="M36">
        <f>IF(Scénarios!A36="","",Scénarios!A36)</f>
        <v/>
      </c>
      <c r="O36">
        <f>Paramètres!E37</f>
        <v/>
      </c>
      <c r="P36">
        <f>Paramètres!F37</f>
        <v/>
      </c>
    </row>
    <row r="37" ht="31" customHeight="1">
      <c r="A37" s="15" t="n"/>
      <c r="B37" s="15" t="n"/>
      <c r="C37" s="15" t="n"/>
      <c r="D37" s="15" t="n"/>
      <c r="E37" s="15" t="n"/>
      <c r="F37" s="14" t="n"/>
      <c r="G37" s="24" t="n"/>
      <c r="H37" s="24" t="n"/>
      <c r="I37" s="15" t="n"/>
      <c r="J37" s="20" t="n"/>
      <c r="K37" s="29">
        <f>IF(A37="","",IF(G37="Terminé","",IF(G37="Bloqué","Blocage",IF(AND(F37&lt;Paramètres!$B$2,F37&lt;&gt;""),"En retard",""))))</f>
        <v/>
      </c>
      <c r="L37" s="15" t="n"/>
      <c r="M37">
        <f>IF(Scénarios!A37="","",Scénarios!A37)</f>
        <v/>
      </c>
      <c r="O37">
        <f>Paramètres!E38</f>
        <v/>
      </c>
      <c r="P37">
        <f>Paramètres!F38</f>
        <v/>
      </c>
    </row>
    <row r="38" ht="31" customHeight="1">
      <c r="A38" s="15" t="n"/>
      <c r="B38" s="15" t="n"/>
      <c r="C38" s="15" t="n"/>
      <c r="D38" s="15" t="n"/>
      <c r="E38" s="15" t="n"/>
      <c r="F38" s="14" t="n"/>
      <c r="G38" s="24" t="n"/>
      <c r="H38" s="24" t="n"/>
      <c r="I38" s="15" t="n"/>
      <c r="J38" s="20" t="n"/>
      <c r="K38" s="28">
        <f>IF(A38="","",IF(G38="Terminé","",IF(G38="Bloqué","Blocage",IF(AND(F38&lt;Paramètres!$B$2,F38&lt;&gt;""),"En retard",""))))</f>
        <v/>
      </c>
      <c r="L38" s="15" t="n"/>
      <c r="M38">
        <f>IF(Scénarios!A38="","",Scénarios!A38)</f>
        <v/>
      </c>
      <c r="O38">
        <f>Paramètres!E39</f>
        <v/>
      </c>
      <c r="P38">
        <f>Paramètres!F39</f>
        <v/>
      </c>
    </row>
    <row r="39" ht="31" customHeight="1">
      <c r="A39" s="15" t="n"/>
      <c r="B39" s="15" t="n"/>
      <c r="C39" s="15" t="n"/>
      <c r="D39" s="15" t="n"/>
      <c r="E39" s="15" t="n"/>
      <c r="F39" s="14" t="n"/>
      <c r="G39" s="24" t="n"/>
      <c r="H39" s="24" t="n"/>
      <c r="I39" s="15" t="n"/>
      <c r="J39" s="20" t="n"/>
      <c r="K39" s="29">
        <f>IF(A39="","",IF(G39="Terminé","",IF(G39="Bloqué","Blocage",IF(AND(F39&lt;Paramètres!$B$2,F39&lt;&gt;""),"En retard",""))))</f>
        <v/>
      </c>
      <c r="L39" s="15" t="n"/>
      <c r="M39">
        <f>IF(Scénarios!A39="","",Scénarios!A39)</f>
        <v/>
      </c>
      <c r="O39">
        <f>Paramètres!E40</f>
        <v/>
      </c>
      <c r="P39">
        <f>Paramètres!F40</f>
        <v/>
      </c>
    </row>
    <row r="40" ht="31" customHeight="1">
      <c r="A40" s="15" t="n"/>
      <c r="B40" s="15" t="n"/>
      <c r="C40" s="15" t="n"/>
      <c r="D40" s="15" t="n"/>
      <c r="E40" s="15" t="n"/>
      <c r="F40" s="14" t="n"/>
      <c r="G40" s="24" t="n"/>
      <c r="H40" s="24" t="n"/>
      <c r="I40" s="15" t="n"/>
      <c r="J40" s="20" t="n"/>
      <c r="K40" s="28">
        <f>IF(A40="","",IF(G40="Terminé","",IF(G40="Bloqué","Blocage",IF(AND(F40&lt;Paramètres!$B$2,F40&lt;&gt;""),"En retard",""))))</f>
        <v/>
      </c>
      <c r="L40" s="15" t="n"/>
      <c r="M40">
        <f>IF(Scénarios!A40="","",Scénarios!A40)</f>
        <v/>
      </c>
      <c r="O40">
        <f>Paramètres!E41</f>
        <v/>
      </c>
      <c r="P40">
        <f>Paramètres!F41</f>
        <v/>
      </c>
    </row>
    <row r="41" ht="31" customHeight="1">
      <c r="A41" s="15" t="n"/>
      <c r="B41" s="15" t="n"/>
      <c r="C41" s="15" t="n"/>
      <c r="D41" s="15" t="n"/>
      <c r="E41" s="15" t="n"/>
      <c r="F41" s="14" t="n"/>
      <c r="G41" s="24" t="n"/>
      <c r="H41" s="24" t="n"/>
      <c r="I41" s="15" t="n"/>
      <c r="J41" s="20" t="n"/>
      <c r="K41" s="29">
        <f>IF(A41="","",IF(G41="Terminé","",IF(G41="Bloqué","Blocage",IF(AND(F41&lt;Paramètres!$B$2,F41&lt;&gt;""),"En retard",""))))</f>
        <v/>
      </c>
      <c r="L41" s="15" t="n"/>
      <c r="M41">
        <f>IF(Scénarios!A41="","",Scénarios!A41)</f>
        <v/>
      </c>
      <c r="O41">
        <f>Paramètres!E42</f>
        <v/>
      </c>
      <c r="P41">
        <f>Paramètres!F42</f>
        <v/>
      </c>
    </row>
    <row r="42" ht="31" customHeight="1">
      <c r="A42" s="15" t="n"/>
      <c r="B42" s="15" t="n"/>
      <c r="C42" s="15" t="n"/>
      <c r="D42" s="15" t="n"/>
      <c r="E42" s="15" t="n"/>
      <c r="F42" s="14" t="n"/>
      <c r="G42" s="24" t="n"/>
      <c r="H42" s="24" t="n"/>
      <c r="I42" s="15" t="n"/>
      <c r="J42" s="20" t="n"/>
      <c r="K42" s="28">
        <f>IF(A42="","",IF(G42="Terminé","",IF(G42="Bloqué","Blocage",IF(AND(F42&lt;Paramètres!$B$2,F42&lt;&gt;""),"En retard",""))))</f>
        <v/>
      </c>
      <c r="L42" s="15" t="n"/>
      <c r="M42">
        <f>IF(Scénarios!A42="","",Scénarios!A42)</f>
        <v/>
      </c>
      <c r="O42">
        <f>Paramètres!E43</f>
        <v/>
      </c>
      <c r="P42">
        <f>Paramètres!F43</f>
        <v/>
      </c>
    </row>
    <row r="43" ht="31" customHeight="1">
      <c r="A43" s="15" t="n"/>
      <c r="B43" s="15" t="n"/>
      <c r="C43" s="15" t="n"/>
      <c r="D43" s="15" t="n"/>
      <c r="E43" s="15" t="n"/>
      <c r="F43" s="14" t="n"/>
      <c r="G43" s="24" t="n"/>
      <c r="H43" s="24" t="n"/>
      <c r="I43" s="15" t="n"/>
      <c r="J43" s="20" t="n"/>
      <c r="K43" s="29">
        <f>IF(A43="","",IF(G43="Terminé","",IF(G43="Bloqué","Blocage",IF(AND(F43&lt;Paramètres!$B$2,F43&lt;&gt;""),"En retard",""))))</f>
        <v/>
      </c>
      <c r="L43" s="15" t="n"/>
      <c r="M43">
        <f>IF(Scénarios!A43="","",Scénarios!A43)</f>
        <v/>
      </c>
      <c r="O43">
        <f>Paramètres!E44</f>
        <v/>
      </c>
      <c r="P43">
        <f>Paramètres!F44</f>
        <v/>
      </c>
    </row>
    <row r="44" ht="31" customHeight="1">
      <c r="A44" s="15" t="n"/>
      <c r="B44" s="15" t="n"/>
      <c r="C44" s="15" t="n"/>
      <c r="D44" s="15" t="n"/>
      <c r="E44" s="15" t="n"/>
      <c r="F44" s="14" t="n"/>
      <c r="G44" s="24" t="n"/>
      <c r="H44" s="24" t="n"/>
      <c r="I44" s="15" t="n"/>
      <c r="J44" s="20" t="n"/>
      <c r="K44" s="28">
        <f>IF(A44="","",IF(G44="Terminé","",IF(G44="Bloqué","Blocage",IF(AND(F44&lt;Paramètres!$B$2,F44&lt;&gt;""),"En retard",""))))</f>
        <v/>
      </c>
      <c r="L44" s="15" t="n"/>
      <c r="M44">
        <f>IF(Scénarios!A44="","",Scénarios!A44)</f>
        <v/>
      </c>
      <c r="O44">
        <f>Paramètres!E45</f>
        <v/>
      </c>
      <c r="P44">
        <f>Paramètres!F45</f>
        <v/>
      </c>
    </row>
    <row r="45" ht="31" customHeight="1">
      <c r="A45" s="15" t="n"/>
      <c r="B45" s="15" t="n"/>
      <c r="C45" s="15" t="n"/>
      <c r="D45" s="15" t="n"/>
      <c r="E45" s="15" t="n"/>
      <c r="F45" s="14" t="n"/>
      <c r="G45" s="24" t="n"/>
      <c r="H45" s="24" t="n"/>
      <c r="I45" s="15" t="n"/>
      <c r="J45" s="20" t="n"/>
      <c r="K45" s="29">
        <f>IF(A45="","",IF(G45="Terminé","",IF(G45="Bloqué","Blocage",IF(AND(F45&lt;Paramètres!$B$2,F45&lt;&gt;""),"En retard",""))))</f>
        <v/>
      </c>
      <c r="L45" s="15" t="n"/>
      <c r="M45">
        <f>IF(Scénarios!A45="","",Scénarios!A45)</f>
        <v/>
      </c>
      <c r="O45">
        <f>Paramètres!E46</f>
        <v/>
      </c>
      <c r="P45">
        <f>Paramètres!F46</f>
        <v/>
      </c>
    </row>
    <row r="46" ht="31" customHeight="1">
      <c r="A46" s="15" t="n"/>
      <c r="B46" s="15" t="n"/>
      <c r="C46" s="15" t="n"/>
      <c r="D46" s="15" t="n"/>
      <c r="E46" s="15" t="n"/>
      <c r="F46" s="14" t="n"/>
      <c r="G46" s="24" t="n"/>
      <c r="H46" s="24" t="n"/>
      <c r="I46" s="15" t="n"/>
      <c r="J46" s="20" t="n"/>
      <c r="K46" s="28">
        <f>IF(A46="","",IF(G46="Terminé","",IF(G46="Bloqué","Blocage",IF(AND(F46&lt;Paramètres!$B$2,F46&lt;&gt;""),"En retard",""))))</f>
        <v/>
      </c>
      <c r="L46" s="15" t="n"/>
      <c r="M46">
        <f>IF(Scénarios!A46="","",Scénarios!A46)</f>
        <v/>
      </c>
      <c r="O46">
        <f>Paramètres!E47</f>
        <v/>
      </c>
      <c r="P46">
        <f>Paramètres!F47</f>
        <v/>
      </c>
    </row>
    <row r="47" ht="31" customHeight="1">
      <c r="A47" s="15" t="n"/>
      <c r="B47" s="15" t="n"/>
      <c r="C47" s="15" t="n"/>
      <c r="D47" s="15" t="n"/>
      <c r="E47" s="15" t="n"/>
      <c r="F47" s="14" t="n"/>
      <c r="G47" s="24" t="n"/>
      <c r="H47" s="24" t="n"/>
      <c r="I47" s="15" t="n"/>
      <c r="J47" s="20" t="n"/>
      <c r="K47" s="29">
        <f>IF(A47="","",IF(G47="Terminé","",IF(G47="Bloqué","Blocage",IF(AND(F47&lt;Paramètres!$B$2,F47&lt;&gt;""),"En retard",""))))</f>
        <v/>
      </c>
      <c r="L47" s="15" t="n"/>
      <c r="M47">
        <f>IF(Scénarios!A47="","",Scénarios!A47)</f>
        <v/>
      </c>
      <c r="O47">
        <f>Paramètres!E48</f>
        <v/>
      </c>
      <c r="P47">
        <f>Paramètres!F48</f>
        <v/>
      </c>
    </row>
    <row r="48" ht="31" customHeight="1">
      <c r="A48" s="15" t="n"/>
      <c r="B48" s="15" t="n"/>
      <c r="C48" s="15" t="n"/>
      <c r="D48" s="15" t="n"/>
      <c r="E48" s="15" t="n"/>
      <c r="F48" s="14" t="n"/>
      <c r="G48" s="24" t="n"/>
      <c r="H48" s="24" t="n"/>
      <c r="I48" s="15" t="n"/>
      <c r="J48" s="20" t="n"/>
      <c r="K48" s="28">
        <f>IF(A48="","",IF(G48="Terminé","",IF(G48="Bloqué","Blocage",IF(AND(F48&lt;Paramètres!$B$2,F48&lt;&gt;""),"En retard",""))))</f>
        <v/>
      </c>
      <c r="L48" s="15" t="n"/>
      <c r="M48">
        <f>IF(Scénarios!A48="","",Scénarios!A48)</f>
        <v/>
      </c>
      <c r="O48">
        <f>Paramètres!E49</f>
        <v/>
      </c>
      <c r="P48">
        <f>Paramètres!F49</f>
        <v/>
      </c>
    </row>
    <row r="49" ht="31" customHeight="1">
      <c r="A49" s="15" t="n"/>
      <c r="B49" s="15" t="n"/>
      <c r="C49" s="15" t="n"/>
      <c r="D49" s="15" t="n"/>
      <c r="E49" s="15" t="n"/>
      <c r="F49" s="14" t="n"/>
      <c r="G49" s="24" t="n"/>
      <c r="H49" s="24" t="n"/>
      <c r="I49" s="15" t="n"/>
      <c r="J49" s="20" t="n"/>
      <c r="K49" s="29">
        <f>IF(A49="","",IF(G49="Terminé","",IF(G49="Bloqué","Blocage",IF(AND(F49&lt;Paramètres!$B$2,F49&lt;&gt;""),"En retard",""))))</f>
        <v/>
      </c>
      <c r="L49" s="15" t="n"/>
      <c r="M49">
        <f>IF(Scénarios!A49="","",Scénarios!A49)</f>
        <v/>
      </c>
      <c r="O49">
        <f>Paramètres!E50</f>
        <v/>
      </c>
      <c r="P49">
        <f>Paramètres!F50</f>
        <v/>
      </c>
    </row>
    <row r="50" ht="31" customHeight="1">
      <c r="A50" s="15" t="n"/>
      <c r="B50" s="15" t="n"/>
      <c r="C50" s="15" t="n"/>
      <c r="D50" s="15" t="n"/>
      <c r="E50" s="15" t="n"/>
      <c r="F50" s="14" t="n"/>
      <c r="G50" s="24" t="n"/>
      <c r="H50" s="24" t="n"/>
      <c r="I50" s="15" t="n"/>
      <c r="J50" s="20" t="n"/>
      <c r="K50" s="28">
        <f>IF(A50="","",IF(G50="Terminé","",IF(G50="Bloqué","Blocage",IF(AND(F50&lt;Paramètres!$B$2,F50&lt;&gt;""),"En retard",""))))</f>
        <v/>
      </c>
      <c r="L50" s="15" t="n"/>
      <c r="M50">
        <f>IF(Scénarios!A50="","",Scénarios!A50)</f>
        <v/>
      </c>
      <c r="O50">
        <f>Paramètres!E51</f>
        <v/>
      </c>
      <c r="P50">
        <f>Paramètres!F51</f>
        <v/>
      </c>
    </row>
    <row r="51" ht="31" customHeight="1">
      <c r="A51" s="15" t="n"/>
      <c r="B51" s="15" t="n"/>
      <c r="C51" s="15" t="n"/>
      <c r="D51" s="15" t="n"/>
      <c r="E51" s="15" t="n"/>
      <c r="F51" s="14" t="n"/>
      <c r="G51" s="24" t="n"/>
      <c r="H51" s="24" t="n"/>
      <c r="I51" s="15" t="n"/>
      <c r="J51" s="20" t="n"/>
      <c r="K51" s="29">
        <f>IF(A51="","",IF(G51="Terminé","",IF(G51="Bloqué","Blocage",IF(AND(F51&lt;Paramètres!$B$2,F51&lt;&gt;""),"En retard",""))))</f>
        <v/>
      </c>
      <c r="L51" s="15" t="n"/>
      <c r="M51">
        <f>IF(Scénarios!A51="","",Scénarios!A51)</f>
        <v/>
      </c>
      <c r="O51">
        <f>Paramètres!E52</f>
        <v/>
      </c>
      <c r="P51">
        <f>Paramètres!F52</f>
        <v/>
      </c>
    </row>
    <row r="52" ht="31" customHeight="1">
      <c r="A52" s="15" t="n"/>
      <c r="B52" s="15" t="n"/>
      <c r="C52" s="15" t="n"/>
      <c r="D52" s="15" t="n"/>
      <c r="E52" s="15" t="n"/>
      <c r="F52" s="14" t="n"/>
      <c r="G52" s="24" t="n"/>
      <c r="H52" s="24" t="n"/>
      <c r="I52" s="15" t="n"/>
      <c r="J52" s="20" t="n"/>
      <c r="K52" s="28">
        <f>IF(A52="","",IF(G52="Terminé","",IF(G52="Bloqué","Blocage",IF(AND(F52&lt;Paramètres!$B$2,F52&lt;&gt;""),"En retard",""))))</f>
        <v/>
      </c>
      <c r="L52" s="15" t="n"/>
      <c r="M52">
        <f>IF(Scénarios!A52="","",Scénarios!A52)</f>
        <v/>
      </c>
      <c r="O52">
        <f>Paramètres!E53</f>
        <v/>
      </c>
      <c r="P52">
        <f>Paramètres!F53</f>
        <v/>
      </c>
    </row>
    <row r="53" ht="31" customHeight="1">
      <c r="A53" s="15" t="n"/>
      <c r="B53" s="15" t="n"/>
      <c r="C53" s="15" t="n"/>
      <c r="D53" s="15" t="n"/>
      <c r="E53" s="15" t="n"/>
      <c r="F53" s="14" t="n"/>
      <c r="G53" s="24" t="n"/>
      <c r="H53" s="24" t="n"/>
      <c r="I53" s="15" t="n"/>
      <c r="J53" s="20" t="n"/>
      <c r="K53" s="29">
        <f>IF(A53="","",IF(G53="Terminé","",IF(G53="Bloqué","Blocage",IF(AND(F53&lt;Paramètres!$B$2,F53&lt;&gt;""),"En retard",""))))</f>
        <v/>
      </c>
      <c r="L53" s="15" t="n"/>
      <c r="M53">
        <f>IF(Scénarios!A53="","",Scénarios!A53)</f>
        <v/>
      </c>
      <c r="O53">
        <f>Paramètres!E54</f>
        <v/>
      </c>
      <c r="P53">
        <f>Paramètres!F54</f>
        <v/>
      </c>
    </row>
    <row r="54" ht="31" customHeight="1">
      <c r="A54" s="15" t="n"/>
      <c r="B54" s="15" t="n"/>
      <c r="C54" s="15" t="n"/>
      <c r="D54" s="15" t="n"/>
      <c r="E54" s="15" t="n"/>
      <c r="F54" s="14" t="n"/>
      <c r="G54" s="24" t="n"/>
      <c r="H54" s="24" t="n"/>
      <c r="I54" s="15" t="n"/>
      <c r="J54" s="20" t="n"/>
      <c r="K54" s="28">
        <f>IF(A54="","",IF(G54="Terminé","",IF(G54="Bloqué","Blocage",IF(AND(F54&lt;Paramètres!$B$2,F54&lt;&gt;""),"En retard",""))))</f>
        <v/>
      </c>
      <c r="L54" s="15" t="n"/>
      <c r="M54">
        <f>IF(Scénarios!A54="","",Scénarios!A54)</f>
        <v/>
      </c>
      <c r="O54">
        <f>Paramètres!E55</f>
        <v/>
      </c>
      <c r="P54">
        <f>Paramètres!F55</f>
        <v/>
      </c>
    </row>
    <row r="55" ht="31" customHeight="1">
      <c r="A55" s="15" t="n"/>
      <c r="B55" s="15" t="n"/>
      <c r="C55" s="15" t="n"/>
      <c r="D55" s="15" t="n"/>
      <c r="E55" s="15" t="n"/>
      <c r="F55" s="14" t="n"/>
      <c r="G55" s="24" t="n"/>
      <c r="H55" s="24" t="n"/>
      <c r="I55" s="15" t="n"/>
      <c r="J55" s="20" t="n"/>
      <c r="K55" s="29">
        <f>IF(A55="","",IF(G55="Terminé","",IF(G55="Bloqué","Blocage",IF(AND(F55&lt;Paramètres!$B$2,F55&lt;&gt;""),"En retard",""))))</f>
        <v/>
      </c>
      <c r="L55" s="15" t="n"/>
      <c r="M55">
        <f>IF(Scénarios!A55="","",Scénarios!A55)</f>
        <v/>
      </c>
      <c r="O55">
        <f>Paramètres!E56</f>
        <v/>
      </c>
      <c r="P55">
        <f>Paramètres!F56</f>
        <v/>
      </c>
    </row>
    <row r="56" ht="31" customHeight="1">
      <c r="A56" s="15" t="n"/>
      <c r="B56" s="15" t="n"/>
      <c r="C56" s="15" t="n"/>
      <c r="D56" s="15" t="n"/>
      <c r="E56" s="15" t="n"/>
      <c r="F56" s="14" t="n"/>
      <c r="G56" s="24" t="n"/>
      <c r="H56" s="24" t="n"/>
      <c r="I56" s="15" t="n"/>
      <c r="J56" s="20" t="n"/>
      <c r="K56" s="28">
        <f>IF(A56="","",IF(G56="Terminé","",IF(G56="Bloqué","Blocage",IF(AND(F56&lt;Paramètres!$B$2,F56&lt;&gt;""),"En retard",""))))</f>
        <v/>
      </c>
      <c r="L56" s="15" t="n"/>
      <c r="M56">
        <f>IF(Scénarios!A56="","",Scénarios!A56)</f>
        <v/>
      </c>
      <c r="O56">
        <f>Paramètres!E57</f>
        <v/>
      </c>
      <c r="P56">
        <f>Paramètres!F57</f>
        <v/>
      </c>
    </row>
    <row r="57" ht="31" customHeight="1">
      <c r="A57" s="15" t="n"/>
      <c r="B57" s="15" t="n"/>
      <c r="C57" s="15" t="n"/>
      <c r="D57" s="15" t="n"/>
      <c r="E57" s="15" t="n"/>
      <c r="F57" s="14" t="n"/>
      <c r="G57" s="24" t="n"/>
      <c r="H57" s="24" t="n"/>
      <c r="I57" s="15" t="n"/>
      <c r="J57" s="20" t="n"/>
      <c r="K57" s="29">
        <f>IF(A57="","",IF(G57="Terminé","",IF(G57="Bloqué","Blocage",IF(AND(F57&lt;Paramètres!$B$2,F57&lt;&gt;""),"En retard",""))))</f>
        <v/>
      </c>
      <c r="L57" s="15" t="n"/>
      <c r="M57">
        <f>IF(Scénarios!A57="","",Scénarios!A57)</f>
        <v/>
      </c>
      <c r="O57">
        <f>Paramètres!E58</f>
        <v/>
      </c>
      <c r="P57">
        <f>Paramètres!F58</f>
        <v/>
      </c>
    </row>
    <row r="58" ht="31" customHeight="1">
      <c r="A58" s="15" t="n"/>
      <c r="B58" s="15" t="n"/>
      <c r="C58" s="15" t="n"/>
      <c r="D58" s="15" t="n"/>
      <c r="E58" s="15" t="n"/>
      <c r="F58" s="14" t="n"/>
      <c r="G58" s="24" t="n"/>
      <c r="H58" s="24" t="n"/>
      <c r="I58" s="15" t="n"/>
      <c r="J58" s="20" t="n"/>
      <c r="K58" s="28">
        <f>IF(A58="","",IF(G58="Terminé","",IF(G58="Bloqué","Blocage",IF(AND(F58&lt;Paramètres!$B$2,F58&lt;&gt;""),"En retard",""))))</f>
        <v/>
      </c>
      <c r="L58" s="15" t="n"/>
      <c r="M58">
        <f>IF(Scénarios!A58="","",Scénarios!A58)</f>
        <v/>
      </c>
      <c r="O58">
        <f>Paramètres!E59</f>
        <v/>
      </c>
      <c r="P58">
        <f>Paramètres!F59</f>
        <v/>
      </c>
    </row>
    <row r="59" ht="31" customHeight="1">
      <c r="A59" s="15" t="n"/>
      <c r="B59" s="15" t="n"/>
      <c r="C59" s="15" t="n"/>
      <c r="D59" s="15" t="n"/>
      <c r="E59" s="15" t="n"/>
      <c r="F59" s="14" t="n"/>
      <c r="G59" s="24" t="n"/>
      <c r="H59" s="24" t="n"/>
      <c r="I59" s="15" t="n"/>
      <c r="J59" s="20" t="n"/>
      <c r="K59" s="29">
        <f>IF(A59="","",IF(G59="Terminé","",IF(G59="Bloqué","Blocage",IF(AND(F59&lt;Paramètres!$B$2,F59&lt;&gt;""),"En retard",""))))</f>
        <v/>
      </c>
      <c r="L59" s="15" t="n"/>
      <c r="M59">
        <f>IF(Scénarios!A59="","",Scénarios!A59)</f>
        <v/>
      </c>
      <c r="O59">
        <f>Paramètres!E60</f>
        <v/>
      </c>
      <c r="P59">
        <f>Paramètres!F60</f>
        <v/>
      </c>
    </row>
    <row r="60" ht="31" customHeight="1">
      <c r="A60" s="15" t="n"/>
      <c r="B60" s="15" t="n"/>
      <c r="C60" s="15" t="n"/>
      <c r="D60" s="15" t="n"/>
      <c r="E60" s="15" t="n"/>
      <c r="F60" s="14" t="n"/>
      <c r="G60" s="24" t="n"/>
      <c r="H60" s="24" t="n"/>
      <c r="I60" s="15" t="n"/>
      <c r="J60" s="20" t="n"/>
      <c r="K60" s="28">
        <f>IF(A60="","",IF(G60="Terminé","",IF(G60="Bloqué","Blocage",IF(AND(F60&lt;Paramètres!$B$2,F60&lt;&gt;""),"En retard",""))))</f>
        <v/>
      </c>
      <c r="L60" s="15" t="n"/>
      <c r="M60">
        <f>IF(Scénarios!A60="","",Scénarios!A60)</f>
        <v/>
      </c>
      <c r="O60">
        <f>Paramètres!E61</f>
        <v/>
      </c>
      <c r="P60">
        <f>Paramètres!F61</f>
        <v/>
      </c>
    </row>
    <row r="61" ht="31" customHeight="1">
      <c r="A61" s="15" t="n"/>
      <c r="B61" s="15" t="n"/>
      <c r="C61" s="15" t="n"/>
      <c r="D61" s="15" t="n"/>
      <c r="E61" s="15" t="n"/>
      <c r="F61" s="14" t="n"/>
      <c r="G61" s="24" t="n"/>
      <c r="H61" s="24" t="n"/>
      <c r="I61" s="15" t="n"/>
      <c r="J61" s="20" t="n"/>
      <c r="K61" s="29">
        <f>IF(A61="","",IF(G61="Terminé","",IF(G61="Bloqué","Blocage",IF(AND(F61&lt;Paramètres!$B$2,F61&lt;&gt;""),"En retard",""))))</f>
        <v/>
      </c>
      <c r="L61" s="15" t="n"/>
      <c r="M61">
        <f>IF(Scénarios!A61="","",Scénarios!A61)</f>
        <v/>
      </c>
      <c r="O61">
        <f>Paramètres!E62</f>
        <v/>
      </c>
      <c r="P61">
        <f>Paramètres!F62</f>
        <v/>
      </c>
    </row>
    <row r="62" ht="31" customHeight="1">
      <c r="A62" s="15" t="n"/>
      <c r="B62" s="15" t="n"/>
      <c r="C62" s="15" t="n"/>
      <c r="D62" s="15" t="n"/>
      <c r="E62" s="15" t="n"/>
      <c r="F62" s="14" t="n"/>
      <c r="G62" s="24" t="n"/>
      <c r="H62" s="24" t="n"/>
      <c r="I62" s="15" t="n"/>
      <c r="J62" s="20" t="n"/>
      <c r="K62" s="28">
        <f>IF(A62="","",IF(G62="Terminé","",IF(G62="Bloqué","Blocage",IF(AND(F62&lt;Paramètres!$B$2,F62&lt;&gt;""),"En retard",""))))</f>
        <v/>
      </c>
      <c r="L62" s="15" t="n"/>
      <c r="M62">
        <f>IF(Scénarios!A62="","",Scénarios!A62)</f>
        <v/>
      </c>
      <c r="O62">
        <f>Paramètres!E63</f>
        <v/>
      </c>
      <c r="P62">
        <f>Paramètres!F63</f>
        <v/>
      </c>
    </row>
    <row r="63" ht="31" customHeight="1">
      <c r="A63" s="15" t="n"/>
      <c r="B63" s="15" t="n"/>
      <c r="C63" s="15" t="n"/>
      <c r="D63" s="15" t="n"/>
      <c r="E63" s="15" t="n"/>
      <c r="F63" s="14" t="n"/>
      <c r="G63" s="24" t="n"/>
      <c r="H63" s="24" t="n"/>
      <c r="I63" s="15" t="n"/>
      <c r="J63" s="20" t="n"/>
      <c r="K63" s="29">
        <f>IF(A63="","",IF(G63="Terminé","",IF(G63="Bloqué","Blocage",IF(AND(F63&lt;Paramètres!$B$2,F63&lt;&gt;""),"En retard",""))))</f>
        <v/>
      </c>
      <c r="L63" s="15" t="n"/>
      <c r="M63">
        <f>IF(Scénarios!A63="","",Scénarios!A63)</f>
        <v/>
      </c>
      <c r="O63">
        <f>Paramètres!E64</f>
        <v/>
      </c>
      <c r="P63">
        <f>Paramètres!F64</f>
        <v/>
      </c>
    </row>
    <row r="64" ht="31" customHeight="1">
      <c r="A64" s="15" t="n"/>
      <c r="B64" s="15" t="n"/>
      <c r="C64" s="15" t="n"/>
      <c r="D64" s="15" t="n"/>
      <c r="E64" s="15" t="n"/>
      <c r="F64" s="14" t="n"/>
      <c r="G64" s="24" t="n"/>
      <c r="H64" s="24" t="n"/>
      <c r="I64" s="15" t="n"/>
      <c r="J64" s="20" t="n"/>
      <c r="K64" s="28">
        <f>IF(A64="","",IF(G64="Terminé","",IF(G64="Bloqué","Blocage",IF(AND(F64&lt;Paramètres!$B$2,F64&lt;&gt;""),"En retard",""))))</f>
        <v/>
      </c>
      <c r="L64" s="15" t="n"/>
      <c r="M64">
        <f>IF(Scénarios!A64="","",Scénarios!A64)</f>
        <v/>
      </c>
      <c r="O64">
        <f>Paramètres!E65</f>
        <v/>
      </c>
      <c r="P64">
        <f>Paramètres!F65</f>
        <v/>
      </c>
    </row>
    <row r="65" ht="31" customHeight="1">
      <c r="A65" s="15" t="n"/>
      <c r="B65" s="15" t="n"/>
      <c r="C65" s="15" t="n"/>
      <c r="D65" s="15" t="n"/>
      <c r="E65" s="15" t="n"/>
      <c r="F65" s="14" t="n"/>
      <c r="G65" s="24" t="n"/>
      <c r="H65" s="24" t="n"/>
      <c r="I65" s="15" t="n"/>
      <c r="J65" s="20" t="n"/>
      <c r="K65" s="29">
        <f>IF(A65="","",IF(G65="Terminé","",IF(G65="Bloqué","Blocage",IF(AND(F65&lt;Paramètres!$B$2,F65&lt;&gt;""),"En retard",""))))</f>
        <v/>
      </c>
      <c r="L65" s="15" t="n"/>
      <c r="M65">
        <f>IF(Scénarios!A65="","",Scénarios!A65)</f>
        <v/>
      </c>
      <c r="O65">
        <f>Paramètres!E66</f>
        <v/>
      </c>
      <c r="P65">
        <f>Paramètres!F66</f>
        <v/>
      </c>
    </row>
    <row r="66" ht="31" customHeight="1">
      <c r="A66" s="15" t="n"/>
      <c r="B66" s="15" t="n"/>
      <c r="C66" s="15" t="n"/>
      <c r="D66" s="15" t="n"/>
      <c r="E66" s="15" t="n"/>
      <c r="F66" s="14" t="n"/>
      <c r="G66" s="24" t="n"/>
      <c r="H66" s="24" t="n"/>
      <c r="I66" s="15" t="n"/>
      <c r="J66" s="20" t="n"/>
      <c r="K66" s="28">
        <f>IF(A66="","",IF(G66="Terminé","",IF(G66="Bloqué","Blocage",IF(AND(F66&lt;Paramètres!$B$2,F66&lt;&gt;""),"En retard",""))))</f>
        <v/>
      </c>
      <c r="L66" s="15" t="n"/>
      <c r="M66">
        <f>IF(Scénarios!A66="","",Scénarios!A66)</f>
        <v/>
      </c>
      <c r="O66">
        <f>Paramètres!E67</f>
        <v/>
      </c>
      <c r="P66">
        <f>Paramètres!F67</f>
        <v/>
      </c>
    </row>
    <row r="67" ht="31" customHeight="1">
      <c r="A67" s="15" t="n"/>
      <c r="B67" s="15" t="n"/>
      <c r="C67" s="15" t="n"/>
      <c r="D67" s="15" t="n"/>
      <c r="E67" s="15" t="n"/>
      <c r="F67" s="14" t="n"/>
      <c r="G67" s="24" t="n"/>
      <c r="H67" s="24" t="n"/>
      <c r="I67" s="15" t="n"/>
      <c r="J67" s="20" t="n"/>
      <c r="K67" s="29">
        <f>IF(A67="","",IF(G67="Terminé","",IF(G67="Bloqué","Blocage",IF(AND(F67&lt;Paramètres!$B$2,F67&lt;&gt;""),"En retard",""))))</f>
        <v/>
      </c>
      <c r="L67" s="15" t="n"/>
      <c r="M67">
        <f>IF(Scénarios!A67="","",Scénarios!A67)</f>
        <v/>
      </c>
      <c r="O67">
        <f>Paramètres!E68</f>
        <v/>
      </c>
      <c r="P67">
        <f>Paramètres!F68</f>
        <v/>
      </c>
    </row>
    <row r="68" ht="31" customHeight="1">
      <c r="A68" s="15" t="n"/>
      <c r="B68" s="15" t="n"/>
      <c r="C68" s="15" t="n"/>
      <c r="D68" s="15" t="n"/>
      <c r="E68" s="15" t="n"/>
      <c r="F68" s="14" t="n"/>
      <c r="G68" s="24" t="n"/>
      <c r="H68" s="24" t="n"/>
      <c r="I68" s="15" t="n"/>
      <c r="J68" s="20" t="n"/>
      <c r="K68" s="28">
        <f>IF(A68="","",IF(G68="Terminé","",IF(G68="Bloqué","Blocage",IF(AND(F68&lt;Paramètres!$B$2,F68&lt;&gt;""),"En retard",""))))</f>
        <v/>
      </c>
      <c r="L68" s="15" t="n"/>
      <c r="M68">
        <f>IF(Scénarios!A68="","",Scénarios!A68)</f>
        <v/>
      </c>
      <c r="O68">
        <f>Paramètres!E69</f>
        <v/>
      </c>
      <c r="P68">
        <f>Paramètres!F69</f>
        <v/>
      </c>
    </row>
    <row r="69" ht="31" customHeight="1">
      <c r="A69" s="15" t="n"/>
      <c r="B69" s="15" t="n"/>
      <c r="C69" s="15" t="n"/>
      <c r="D69" s="15" t="n"/>
      <c r="E69" s="15" t="n"/>
      <c r="F69" s="14" t="n"/>
      <c r="G69" s="24" t="n"/>
      <c r="H69" s="24" t="n"/>
      <c r="I69" s="15" t="n"/>
      <c r="J69" s="20" t="n"/>
      <c r="K69" s="29">
        <f>IF(A69="","",IF(G69="Terminé","",IF(G69="Bloqué","Blocage",IF(AND(F69&lt;Paramètres!$B$2,F69&lt;&gt;""),"En retard",""))))</f>
        <v/>
      </c>
      <c r="L69" s="15" t="n"/>
      <c r="M69">
        <f>IF(Scénarios!A69="","",Scénarios!A69)</f>
        <v/>
      </c>
      <c r="O69">
        <f>Paramètres!E70</f>
        <v/>
      </c>
      <c r="P69">
        <f>Paramètres!F70</f>
        <v/>
      </c>
    </row>
    <row r="70" ht="31" customHeight="1">
      <c r="A70" s="15" t="n"/>
      <c r="B70" s="15" t="n"/>
      <c r="C70" s="15" t="n"/>
      <c r="D70" s="15" t="n"/>
      <c r="E70" s="15" t="n"/>
      <c r="F70" s="14" t="n"/>
      <c r="G70" s="24" t="n"/>
      <c r="H70" s="24" t="n"/>
      <c r="I70" s="15" t="n"/>
      <c r="J70" s="20" t="n"/>
      <c r="K70" s="28">
        <f>IF(A70="","",IF(G70="Terminé","",IF(G70="Bloqué","Blocage",IF(AND(F70&lt;Paramètres!$B$2,F70&lt;&gt;""),"En retard",""))))</f>
        <v/>
      </c>
      <c r="L70" s="15" t="n"/>
      <c r="M70">
        <f>IF(Scénarios!A70="","",Scénarios!A70)</f>
        <v/>
      </c>
      <c r="O70">
        <f>Paramètres!E71</f>
        <v/>
      </c>
      <c r="P70">
        <f>Paramètres!F71</f>
        <v/>
      </c>
    </row>
    <row r="71" ht="31" customHeight="1">
      <c r="A71" s="15" t="n"/>
      <c r="B71" s="15" t="n"/>
      <c r="C71" s="15" t="n"/>
      <c r="D71" s="15" t="n"/>
      <c r="E71" s="15" t="n"/>
      <c r="F71" s="14" t="n"/>
      <c r="G71" s="24" t="n"/>
      <c r="H71" s="24" t="n"/>
      <c r="I71" s="15" t="n"/>
      <c r="J71" s="20" t="n"/>
      <c r="K71" s="29">
        <f>IF(A71="","",IF(G71="Terminé","",IF(G71="Bloqué","Blocage",IF(AND(F71&lt;Paramètres!$B$2,F71&lt;&gt;""),"En retard",""))))</f>
        <v/>
      </c>
      <c r="L71" s="15" t="n"/>
      <c r="M71">
        <f>IF(Scénarios!A71="","",Scénarios!A71)</f>
        <v/>
      </c>
      <c r="O71">
        <f>Paramètres!E72</f>
        <v/>
      </c>
      <c r="P71">
        <f>Paramètres!F72</f>
        <v/>
      </c>
    </row>
    <row r="72" ht="31" customHeight="1">
      <c r="A72" s="15" t="n"/>
      <c r="B72" s="15" t="n"/>
      <c r="C72" s="15" t="n"/>
      <c r="D72" s="15" t="n"/>
      <c r="E72" s="15" t="n"/>
      <c r="F72" s="14" t="n"/>
      <c r="G72" s="24" t="n"/>
      <c r="H72" s="24" t="n"/>
      <c r="I72" s="15" t="n"/>
      <c r="J72" s="20" t="n"/>
      <c r="K72" s="28">
        <f>IF(A72="","",IF(G72="Terminé","",IF(G72="Bloqué","Blocage",IF(AND(F72&lt;Paramètres!$B$2,F72&lt;&gt;""),"En retard",""))))</f>
        <v/>
      </c>
      <c r="L72" s="15" t="n"/>
      <c r="M72">
        <f>IF(Scénarios!A72="","",Scénarios!A72)</f>
        <v/>
      </c>
      <c r="O72">
        <f>Paramètres!E73</f>
        <v/>
      </c>
      <c r="P72">
        <f>Paramètres!F73</f>
        <v/>
      </c>
    </row>
    <row r="73" ht="31" customHeight="1">
      <c r="A73" s="15" t="n"/>
      <c r="B73" s="15" t="n"/>
      <c r="C73" s="15" t="n"/>
      <c r="D73" s="15" t="n"/>
      <c r="E73" s="15" t="n"/>
      <c r="F73" s="14" t="n"/>
      <c r="G73" s="24" t="n"/>
      <c r="H73" s="24" t="n"/>
      <c r="I73" s="15" t="n"/>
      <c r="J73" s="20" t="n"/>
      <c r="K73" s="29">
        <f>IF(A73="","",IF(G73="Terminé","",IF(G73="Bloqué","Blocage",IF(AND(F73&lt;Paramètres!$B$2,F73&lt;&gt;""),"En retard",""))))</f>
        <v/>
      </c>
      <c r="L73" s="15" t="n"/>
      <c r="M73">
        <f>IF(Scénarios!A73="","",Scénarios!A73)</f>
        <v/>
      </c>
      <c r="O73">
        <f>Paramètres!E74</f>
        <v/>
      </c>
      <c r="P73">
        <f>Paramètres!F74</f>
        <v/>
      </c>
    </row>
    <row r="74" ht="31" customHeight="1">
      <c r="A74" s="15" t="n"/>
      <c r="B74" s="15" t="n"/>
      <c r="C74" s="15" t="n"/>
      <c r="D74" s="15" t="n"/>
      <c r="E74" s="15" t="n"/>
      <c r="F74" s="14" t="n"/>
      <c r="G74" s="24" t="n"/>
      <c r="H74" s="24" t="n"/>
      <c r="I74" s="15" t="n"/>
      <c r="J74" s="20" t="n"/>
      <c r="K74" s="28">
        <f>IF(A74="","",IF(G74="Terminé","",IF(G74="Bloqué","Blocage",IF(AND(F74&lt;Paramètres!$B$2,F74&lt;&gt;""),"En retard",""))))</f>
        <v/>
      </c>
      <c r="L74" s="15" t="n"/>
      <c r="M74">
        <f>IF(Scénarios!A74="","",Scénarios!A74)</f>
        <v/>
      </c>
      <c r="O74">
        <f>Paramètres!E75</f>
        <v/>
      </c>
      <c r="P74">
        <f>Paramètres!F75</f>
        <v/>
      </c>
    </row>
    <row r="75" ht="31" customHeight="1">
      <c r="A75" s="15" t="n"/>
      <c r="B75" s="15" t="n"/>
      <c r="C75" s="15" t="n"/>
      <c r="D75" s="15" t="n"/>
      <c r="E75" s="15" t="n"/>
      <c r="F75" s="14" t="n"/>
      <c r="G75" s="24" t="n"/>
      <c r="H75" s="24" t="n"/>
      <c r="I75" s="15" t="n"/>
      <c r="J75" s="20" t="n"/>
      <c r="K75" s="29">
        <f>IF(A75="","",IF(G75="Terminé","",IF(G75="Bloqué","Blocage",IF(AND(F75&lt;Paramètres!$B$2,F75&lt;&gt;""),"En retard",""))))</f>
        <v/>
      </c>
      <c r="L75" s="15" t="n"/>
      <c r="M75">
        <f>IF(Scénarios!A75="","",Scénarios!A75)</f>
        <v/>
      </c>
      <c r="O75">
        <f>Paramètres!E76</f>
        <v/>
      </c>
      <c r="P75">
        <f>Paramètres!F76</f>
        <v/>
      </c>
    </row>
    <row r="76" ht="31" customHeight="1">
      <c r="A76" s="15" t="n"/>
      <c r="B76" s="15" t="n"/>
      <c r="C76" s="15" t="n"/>
      <c r="D76" s="15" t="n"/>
      <c r="E76" s="15" t="n"/>
      <c r="F76" s="14" t="n"/>
      <c r="G76" s="24" t="n"/>
      <c r="H76" s="24" t="n"/>
      <c r="I76" s="15" t="n"/>
      <c r="J76" s="20" t="n"/>
      <c r="K76" s="28">
        <f>IF(A76="","",IF(G76="Terminé","",IF(G76="Bloqué","Blocage",IF(AND(F76&lt;Paramètres!$B$2,F76&lt;&gt;""),"En retard",""))))</f>
        <v/>
      </c>
      <c r="L76" s="15" t="n"/>
      <c r="M76">
        <f>IF(Scénarios!A76="","",Scénarios!A76)</f>
        <v/>
      </c>
      <c r="O76">
        <f>Paramètres!E77</f>
        <v/>
      </c>
      <c r="P76">
        <f>Paramètres!F77</f>
        <v/>
      </c>
    </row>
    <row r="77" ht="31" customHeight="1">
      <c r="A77" s="15" t="n"/>
      <c r="B77" s="15" t="n"/>
      <c r="C77" s="15" t="n"/>
      <c r="D77" s="15" t="n"/>
      <c r="E77" s="15" t="n"/>
      <c r="F77" s="14" t="n"/>
      <c r="G77" s="24" t="n"/>
      <c r="H77" s="24" t="n"/>
      <c r="I77" s="15" t="n"/>
      <c r="J77" s="20" t="n"/>
      <c r="K77" s="29">
        <f>IF(A77="","",IF(G77="Terminé","",IF(G77="Bloqué","Blocage",IF(AND(F77&lt;Paramètres!$B$2,F77&lt;&gt;""),"En retard",""))))</f>
        <v/>
      </c>
      <c r="L77" s="15" t="n"/>
      <c r="M77">
        <f>IF(Scénarios!A77="","",Scénarios!A77)</f>
        <v/>
      </c>
      <c r="O77">
        <f>Paramètres!E78</f>
        <v/>
      </c>
      <c r="P77">
        <f>Paramètres!F78</f>
        <v/>
      </c>
    </row>
    <row r="78" ht="31" customHeight="1">
      <c r="A78" s="15" t="n"/>
      <c r="B78" s="15" t="n"/>
      <c r="C78" s="15" t="n"/>
      <c r="D78" s="15" t="n"/>
      <c r="E78" s="15" t="n"/>
      <c r="F78" s="14" t="n"/>
      <c r="G78" s="24" t="n"/>
      <c r="H78" s="24" t="n"/>
      <c r="I78" s="15" t="n"/>
      <c r="J78" s="20" t="n"/>
      <c r="K78" s="28">
        <f>IF(A78="","",IF(G78="Terminé","",IF(G78="Bloqué","Blocage",IF(AND(F78&lt;Paramètres!$B$2,F78&lt;&gt;""),"En retard",""))))</f>
        <v/>
      </c>
      <c r="L78" s="15" t="n"/>
      <c r="M78">
        <f>IF(Scénarios!A78="","",Scénarios!A78)</f>
        <v/>
      </c>
      <c r="O78">
        <f>Paramètres!E79</f>
        <v/>
      </c>
      <c r="P78">
        <f>Paramètres!F79</f>
        <v/>
      </c>
    </row>
    <row r="79" ht="31" customHeight="1">
      <c r="A79" s="15" t="n"/>
      <c r="B79" s="15" t="n"/>
      <c r="C79" s="15" t="n"/>
      <c r="D79" s="15" t="n"/>
      <c r="E79" s="15" t="n"/>
      <c r="F79" s="14" t="n"/>
      <c r="G79" s="24" t="n"/>
      <c r="H79" s="24" t="n"/>
      <c r="I79" s="15" t="n"/>
      <c r="J79" s="20" t="n"/>
      <c r="K79" s="29">
        <f>IF(A79="","",IF(G79="Terminé","",IF(G79="Bloqué","Blocage",IF(AND(F79&lt;Paramètres!$B$2,F79&lt;&gt;""),"En retard",""))))</f>
        <v/>
      </c>
      <c r="L79" s="15" t="n"/>
      <c r="M79">
        <f>IF(Scénarios!A79="","",Scénarios!A79)</f>
        <v/>
      </c>
      <c r="O79">
        <f>Paramètres!E80</f>
        <v/>
      </c>
      <c r="P79">
        <f>Paramètres!F80</f>
        <v/>
      </c>
    </row>
    <row r="80" ht="31" customHeight="1">
      <c r="A80" s="15" t="n"/>
      <c r="B80" s="15" t="n"/>
      <c r="C80" s="15" t="n"/>
      <c r="D80" s="15" t="n"/>
      <c r="E80" s="15" t="n"/>
      <c r="F80" s="14" t="n"/>
      <c r="G80" s="24" t="n"/>
      <c r="H80" s="24" t="n"/>
      <c r="I80" s="15" t="n"/>
      <c r="J80" s="20" t="n"/>
      <c r="K80" s="28">
        <f>IF(A80="","",IF(G80="Terminé","",IF(G80="Bloqué","Blocage",IF(AND(F80&lt;Paramètres!$B$2,F80&lt;&gt;""),"En retard",""))))</f>
        <v/>
      </c>
      <c r="L80" s="15" t="n"/>
      <c r="M80">
        <f>IF(Scénarios!A80="","",Scénarios!A80)</f>
        <v/>
      </c>
      <c r="O80">
        <f>Paramètres!E81</f>
        <v/>
      </c>
      <c r="P80">
        <f>Paramètres!F81</f>
        <v/>
      </c>
    </row>
    <row r="81" ht="31" customHeight="1">
      <c r="A81" s="15" t="n"/>
      <c r="B81" s="15" t="n"/>
      <c r="C81" s="15" t="n"/>
      <c r="D81" s="15" t="n"/>
      <c r="E81" s="15" t="n"/>
      <c r="F81" s="14" t="n"/>
      <c r="G81" s="24" t="n"/>
      <c r="H81" s="24" t="n"/>
      <c r="I81" s="15" t="n"/>
      <c r="J81" s="20" t="n"/>
      <c r="K81" s="29">
        <f>IF(A81="","",IF(G81="Terminé","",IF(G81="Bloqué","Blocage",IF(AND(F81&lt;Paramètres!$B$2,F81&lt;&gt;""),"En retard",""))))</f>
        <v/>
      </c>
      <c r="L81" s="15" t="n"/>
      <c r="M81">
        <f>IF(Scénarios!A81="","",Scénarios!A81)</f>
        <v/>
      </c>
      <c r="O81">
        <f>Paramètres!E82</f>
        <v/>
      </c>
      <c r="P81">
        <f>Paramètres!F82</f>
        <v/>
      </c>
    </row>
    <row r="82" ht="31" customHeight="1">
      <c r="A82" s="15" t="n"/>
      <c r="B82" s="15" t="n"/>
      <c r="C82" s="15" t="n"/>
      <c r="D82" s="15" t="n"/>
      <c r="E82" s="15" t="n"/>
      <c r="F82" s="14" t="n"/>
      <c r="G82" s="24" t="n"/>
      <c r="H82" s="24" t="n"/>
      <c r="I82" s="15" t="n"/>
      <c r="J82" s="20" t="n"/>
      <c r="K82" s="28">
        <f>IF(A82="","",IF(G82="Terminé","",IF(G82="Bloqué","Blocage",IF(AND(F82&lt;Paramètres!$B$2,F82&lt;&gt;""),"En retard",""))))</f>
        <v/>
      </c>
      <c r="L82" s="15" t="n"/>
      <c r="M82">
        <f>IF(Scénarios!A82="","",Scénarios!A82)</f>
        <v/>
      </c>
      <c r="O82">
        <f>Paramètres!E83</f>
        <v/>
      </c>
      <c r="P82">
        <f>Paramètres!F83</f>
        <v/>
      </c>
    </row>
    <row r="83" ht="31" customHeight="1">
      <c r="A83" s="15" t="n"/>
      <c r="B83" s="15" t="n"/>
      <c r="C83" s="15" t="n"/>
      <c r="D83" s="15" t="n"/>
      <c r="E83" s="15" t="n"/>
      <c r="F83" s="14" t="n"/>
      <c r="G83" s="24" t="n"/>
      <c r="H83" s="24" t="n"/>
      <c r="I83" s="15" t="n"/>
      <c r="J83" s="20" t="n"/>
      <c r="K83" s="29">
        <f>IF(A83="","",IF(G83="Terminé","",IF(G83="Bloqué","Blocage",IF(AND(F83&lt;Paramètres!$B$2,F83&lt;&gt;""),"En retard",""))))</f>
        <v/>
      </c>
      <c r="L83" s="15" t="n"/>
      <c r="M83">
        <f>IF(Scénarios!A83="","",Scénarios!A83)</f>
        <v/>
      </c>
      <c r="O83">
        <f>Paramètres!E84</f>
        <v/>
      </c>
      <c r="P83">
        <f>Paramètres!F84</f>
        <v/>
      </c>
    </row>
    <row r="84" ht="31" customHeight="1">
      <c r="A84" s="15" t="n"/>
      <c r="B84" s="15" t="n"/>
      <c r="C84" s="15" t="n"/>
      <c r="D84" s="15" t="n"/>
      <c r="E84" s="15" t="n"/>
      <c r="F84" s="14" t="n"/>
      <c r="G84" s="24" t="n"/>
      <c r="H84" s="24" t="n"/>
      <c r="I84" s="15" t="n"/>
      <c r="J84" s="20" t="n"/>
      <c r="K84" s="28">
        <f>IF(A84="","",IF(G84="Terminé","",IF(G84="Bloqué","Blocage",IF(AND(F84&lt;Paramètres!$B$2,F84&lt;&gt;""),"En retard",""))))</f>
        <v/>
      </c>
      <c r="L84" s="15" t="n"/>
      <c r="M84">
        <f>IF(Scénarios!A84="","",Scénarios!A84)</f>
        <v/>
      </c>
      <c r="O84">
        <f>Paramètres!E85</f>
        <v/>
      </c>
      <c r="P84">
        <f>Paramètres!F85</f>
        <v/>
      </c>
    </row>
    <row r="85" ht="31" customHeight="1">
      <c r="A85" s="15" t="n"/>
      <c r="B85" s="15" t="n"/>
      <c r="C85" s="15" t="n"/>
      <c r="D85" s="15" t="n"/>
      <c r="E85" s="15" t="n"/>
      <c r="F85" s="14" t="n"/>
      <c r="G85" s="24" t="n"/>
      <c r="H85" s="24" t="n"/>
      <c r="I85" s="15" t="n"/>
      <c r="J85" s="20" t="n"/>
      <c r="K85" s="29">
        <f>IF(A85="","",IF(G85="Terminé","",IF(G85="Bloqué","Blocage",IF(AND(F85&lt;Paramètres!$B$2,F85&lt;&gt;""),"En retard",""))))</f>
        <v/>
      </c>
      <c r="L85" s="15" t="n"/>
      <c r="M85">
        <f>IF(Scénarios!A85="","",Scénarios!A85)</f>
        <v/>
      </c>
      <c r="O85">
        <f>Paramètres!E86</f>
        <v/>
      </c>
      <c r="P85">
        <f>Paramètres!F86</f>
        <v/>
      </c>
    </row>
    <row r="86" ht="31" customHeight="1">
      <c r="A86" s="15" t="n"/>
      <c r="B86" s="15" t="n"/>
      <c r="C86" s="15" t="n"/>
      <c r="D86" s="15" t="n"/>
      <c r="E86" s="15" t="n"/>
      <c r="F86" s="14" t="n"/>
      <c r="G86" s="24" t="n"/>
      <c r="H86" s="24" t="n"/>
      <c r="I86" s="15" t="n"/>
      <c r="J86" s="20" t="n"/>
      <c r="K86" s="28">
        <f>IF(A86="","",IF(G86="Terminé","",IF(G86="Bloqué","Blocage",IF(AND(F86&lt;Paramètres!$B$2,F86&lt;&gt;""),"En retard",""))))</f>
        <v/>
      </c>
      <c r="L86" s="15" t="n"/>
      <c r="M86">
        <f>IF(Scénarios!A86="","",Scénarios!A86)</f>
        <v/>
      </c>
      <c r="O86">
        <f>Paramètres!E87</f>
        <v/>
      </c>
      <c r="P86">
        <f>Paramètres!F87</f>
        <v/>
      </c>
    </row>
    <row r="87" ht="31" customHeight="1">
      <c r="A87" s="15" t="n"/>
      <c r="B87" s="15" t="n"/>
      <c r="C87" s="15" t="n"/>
      <c r="D87" s="15" t="n"/>
      <c r="E87" s="15" t="n"/>
      <c r="F87" s="14" t="n"/>
      <c r="G87" s="24" t="n"/>
      <c r="H87" s="24" t="n"/>
      <c r="I87" s="15" t="n"/>
      <c r="J87" s="20" t="n"/>
      <c r="K87" s="29">
        <f>IF(A87="","",IF(G87="Terminé","",IF(G87="Bloqué","Blocage",IF(AND(F87&lt;Paramètres!$B$2,F87&lt;&gt;""),"En retard",""))))</f>
        <v/>
      </c>
      <c r="L87" s="15" t="n"/>
      <c r="M87">
        <f>IF(Scénarios!A87="","",Scénarios!A87)</f>
        <v/>
      </c>
      <c r="O87">
        <f>Paramètres!E88</f>
        <v/>
      </c>
      <c r="P87">
        <f>Paramètres!F88</f>
        <v/>
      </c>
    </row>
    <row r="88" ht="31" customHeight="1">
      <c r="A88" s="15" t="n"/>
      <c r="B88" s="15" t="n"/>
      <c r="C88" s="15" t="n"/>
      <c r="D88" s="15" t="n"/>
      <c r="E88" s="15" t="n"/>
      <c r="F88" s="14" t="n"/>
      <c r="G88" s="24" t="n"/>
      <c r="H88" s="24" t="n"/>
      <c r="I88" s="15" t="n"/>
      <c r="J88" s="20" t="n"/>
      <c r="K88" s="28">
        <f>IF(A88="","",IF(G88="Terminé","",IF(G88="Bloqué","Blocage",IF(AND(F88&lt;Paramètres!$B$2,F88&lt;&gt;""),"En retard",""))))</f>
        <v/>
      </c>
      <c r="L88" s="15" t="n"/>
      <c r="M88">
        <f>IF(Scénarios!A88="","",Scénarios!A88)</f>
        <v/>
      </c>
      <c r="O88">
        <f>Paramètres!E89</f>
        <v/>
      </c>
      <c r="P88">
        <f>Paramètres!F89</f>
        <v/>
      </c>
    </row>
    <row r="89" ht="31" customHeight="1">
      <c r="A89" s="15" t="n"/>
      <c r="B89" s="15" t="n"/>
      <c r="C89" s="15" t="n"/>
      <c r="D89" s="15" t="n"/>
      <c r="E89" s="15" t="n"/>
      <c r="F89" s="14" t="n"/>
      <c r="G89" s="24" t="n"/>
      <c r="H89" s="24" t="n"/>
      <c r="I89" s="15" t="n"/>
      <c r="J89" s="20" t="n"/>
      <c r="K89" s="29">
        <f>IF(A89="","",IF(G89="Terminé","",IF(G89="Bloqué","Blocage",IF(AND(F89&lt;Paramètres!$B$2,F89&lt;&gt;""),"En retard",""))))</f>
        <v/>
      </c>
      <c r="L89" s="15" t="n"/>
      <c r="M89">
        <f>IF(Scénarios!A89="","",Scénarios!A89)</f>
        <v/>
      </c>
      <c r="O89">
        <f>Paramètres!E90</f>
        <v/>
      </c>
      <c r="P89">
        <f>Paramètres!F90</f>
        <v/>
      </c>
    </row>
    <row r="90" ht="31" customHeight="1">
      <c r="A90" s="15" t="n"/>
      <c r="B90" s="15" t="n"/>
      <c r="C90" s="15" t="n"/>
      <c r="D90" s="15" t="n"/>
      <c r="E90" s="15" t="n"/>
      <c r="F90" s="14" t="n"/>
      <c r="G90" s="24" t="n"/>
      <c r="H90" s="24" t="n"/>
      <c r="I90" s="15" t="n"/>
      <c r="J90" s="20" t="n"/>
      <c r="K90" s="28">
        <f>IF(A90="","",IF(G90="Terminé","",IF(G90="Bloqué","Blocage",IF(AND(F90&lt;Paramètres!$B$2,F90&lt;&gt;""),"En retard",""))))</f>
        <v/>
      </c>
      <c r="L90" s="15" t="n"/>
      <c r="M90">
        <f>IF(Scénarios!A90="","",Scénarios!A90)</f>
        <v/>
      </c>
      <c r="O90">
        <f>Paramètres!E91</f>
        <v/>
      </c>
      <c r="P90">
        <f>Paramètres!F91</f>
        <v/>
      </c>
    </row>
    <row r="91" ht="31" customHeight="1">
      <c r="A91" s="15" t="n"/>
      <c r="B91" s="15" t="n"/>
      <c r="C91" s="15" t="n"/>
      <c r="D91" s="15" t="n"/>
      <c r="E91" s="15" t="n"/>
      <c r="F91" s="14" t="n"/>
      <c r="G91" s="24" t="n"/>
      <c r="H91" s="24" t="n"/>
      <c r="I91" s="15" t="n"/>
      <c r="J91" s="20" t="n"/>
      <c r="K91" s="29">
        <f>IF(A91="","",IF(G91="Terminé","",IF(G91="Bloqué","Blocage",IF(AND(F91&lt;Paramètres!$B$2,F91&lt;&gt;""),"En retard",""))))</f>
        <v/>
      </c>
      <c r="L91" s="15" t="n"/>
      <c r="M91">
        <f>IF(Scénarios!A91="","",Scénarios!A91)</f>
        <v/>
      </c>
      <c r="O91">
        <f>Paramètres!E92</f>
        <v/>
      </c>
      <c r="P91">
        <f>Paramètres!F92</f>
        <v/>
      </c>
    </row>
    <row r="92" ht="31" customHeight="1">
      <c r="A92" s="15" t="n"/>
      <c r="B92" s="15" t="n"/>
      <c r="C92" s="15" t="n"/>
      <c r="D92" s="15" t="n"/>
      <c r="E92" s="15" t="n"/>
      <c r="F92" s="14" t="n"/>
      <c r="G92" s="24" t="n"/>
      <c r="H92" s="24" t="n"/>
      <c r="I92" s="15" t="n"/>
      <c r="J92" s="20" t="n"/>
      <c r="K92" s="28">
        <f>IF(A92="","",IF(G92="Terminé","",IF(G92="Bloqué","Blocage",IF(AND(F92&lt;Paramètres!$B$2,F92&lt;&gt;""),"En retard",""))))</f>
        <v/>
      </c>
      <c r="L92" s="15" t="n"/>
      <c r="M92">
        <f>IF(Scénarios!A92="","",Scénarios!A92)</f>
        <v/>
      </c>
      <c r="O92">
        <f>Paramètres!E93</f>
        <v/>
      </c>
      <c r="P92">
        <f>Paramètres!F93</f>
        <v/>
      </c>
    </row>
    <row r="93" ht="31" customHeight="1">
      <c r="A93" s="15" t="n"/>
      <c r="B93" s="15" t="n"/>
      <c r="C93" s="15" t="n"/>
      <c r="D93" s="15" t="n"/>
      <c r="E93" s="15" t="n"/>
      <c r="F93" s="14" t="n"/>
      <c r="G93" s="24" t="n"/>
      <c r="H93" s="24" t="n"/>
      <c r="I93" s="15" t="n"/>
      <c r="J93" s="20" t="n"/>
      <c r="K93" s="29">
        <f>IF(A93="","",IF(G93="Terminé","",IF(G93="Bloqué","Blocage",IF(AND(F93&lt;Paramètres!$B$2,F93&lt;&gt;""),"En retard",""))))</f>
        <v/>
      </c>
      <c r="L93" s="15" t="n"/>
      <c r="M93">
        <f>IF(Scénarios!A93="","",Scénarios!A93)</f>
        <v/>
      </c>
      <c r="O93">
        <f>Paramètres!E94</f>
        <v/>
      </c>
      <c r="P93">
        <f>Paramètres!F94</f>
        <v/>
      </c>
    </row>
    <row r="94" ht="31" customHeight="1">
      <c r="A94" s="15" t="n"/>
      <c r="B94" s="15" t="n"/>
      <c r="C94" s="15" t="n"/>
      <c r="D94" s="15" t="n"/>
      <c r="E94" s="15" t="n"/>
      <c r="F94" s="14" t="n"/>
      <c r="G94" s="24" t="n"/>
      <c r="H94" s="24" t="n"/>
      <c r="I94" s="15" t="n"/>
      <c r="J94" s="20" t="n"/>
      <c r="K94" s="28">
        <f>IF(A94="","",IF(G94="Terminé","",IF(G94="Bloqué","Blocage",IF(AND(F94&lt;Paramètres!$B$2,F94&lt;&gt;""),"En retard",""))))</f>
        <v/>
      </c>
      <c r="L94" s="15" t="n"/>
      <c r="M94">
        <f>IF(Scénarios!A94="","",Scénarios!A94)</f>
        <v/>
      </c>
      <c r="O94">
        <f>Paramètres!E95</f>
        <v/>
      </c>
      <c r="P94">
        <f>Paramètres!F95</f>
        <v/>
      </c>
    </row>
    <row r="95" ht="31" customHeight="1">
      <c r="A95" s="15" t="n"/>
      <c r="B95" s="15" t="n"/>
      <c r="C95" s="15" t="n"/>
      <c r="D95" s="15" t="n"/>
      <c r="E95" s="15" t="n"/>
      <c r="F95" s="14" t="n"/>
      <c r="G95" s="24" t="n"/>
      <c r="H95" s="24" t="n"/>
      <c r="I95" s="15" t="n"/>
      <c r="J95" s="20" t="n"/>
      <c r="K95" s="29">
        <f>IF(A95="","",IF(G95="Terminé","",IF(G95="Bloqué","Blocage",IF(AND(F95&lt;Paramètres!$B$2,F95&lt;&gt;""),"En retard",""))))</f>
        <v/>
      </c>
      <c r="L95" s="15" t="n"/>
      <c r="M95">
        <f>IF(Scénarios!A95="","",Scénarios!A95)</f>
        <v/>
      </c>
      <c r="O95">
        <f>Paramètres!E96</f>
        <v/>
      </c>
      <c r="P95">
        <f>Paramètres!F96</f>
        <v/>
      </c>
    </row>
    <row r="96" ht="31" customHeight="1">
      <c r="A96" s="15" t="n"/>
      <c r="B96" s="15" t="n"/>
      <c r="C96" s="15" t="n"/>
      <c r="D96" s="15" t="n"/>
      <c r="E96" s="15" t="n"/>
      <c r="F96" s="14" t="n"/>
      <c r="G96" s="24" t="n"/>
      <c r="H96" s="24" t="n"/>
      <c r="I96" s="15" t="n"/>
      <c r="J96" s="20" t="n"/>
      <c r="K96" s="28">
        <f>IF(A96="","",IF(G96="Terminé","",IF(G96="Bloqué","Blocage",IF(AND(F96&lt;Paramètres!$B$2,F96&lt;&gt;""),"En retard",""))))</f>
        <v/>
      </c>
      <c r="L96" s="15" t="n"/>
      <c r="M96">
        <f>IF(Scénarios!A96="","",Scénarios!A96)</f>
        <v/>
      </c>
      <c r="O96">
        <f>Paramètres!E97</f>
        <v/>
      </c>
      <c r="P96">
        <f>Paramètres!F97</f>
        <v/>
      </c>
    </row>
    <row r="97" ht="31" customHeight="1">
      <c r="A97" s="15" t="n"/>
      <c r="B97" s="15" t="n"/>
      <c r="C97" s="15" t="n"/>
      <c r="D97" s="15" t="n"/>
      <c r="E97" s="15" t="n"/>
      <c r="F97" s="14" t="n"/>
      <c r="G97" s="24" t="n"/>
      <c r="H97" s="24" t="n"/>
      <c r="I97" s="15" t="n"/>
      <c r="J97" s="20" t="n"/>
      <c r="K97" s="29">
        <f>IF(A97="","",IF(G97="Terminé","",IF(G97="Bloqué","Blocage",IF(AND(F97&lt;Paramètres!$B$2,F97&lt;&gt;""),"En retard",""))))</f>
        <v/>
      </c>
      <c r="L97" s="15" t="n"/>
      <c r="M97">
        <f>IF(Scénarios!A97="","",Scénarios!A97)</f>
        <v/>
      </c>
      <c r="O97">
        <f>Paramètres!E98</f>
        <v/>
      </c>
      <c r="P97">
        <f>Paramètres!F98</f>
        <v/>
      </c>
    </row>
    <row r="98" ht="31" customHeight="1">
      <c r="A98" s="15" t="n"/>
      <c r="B98" s="15" t="n"/>
      <c r="C98" s="15" t="n"/>
      <c r="D98" s="15" t="n"/>
      <c r="E98" s="15" t="n"/>
      <c r="F98" s="14" t="n"/>
      <c r="G98" s="24" t="n"/>
      <c r="H98" s="24" t="n"/>
      <c r="I98" s="15" t="n"/>
      <c r="J98" s="20" t="n"/>
      <c r="K98" s="28">
        <f>IF(A98="","",IF(G98="Terminé","",IF(G98="Bloqué","Blocage",IF(AND(F98&lt;Paramètres!$B$2,F98&lt;&gt;""),"En retard",""))))</f>
        <v/>
      </c>
      <c r="L98" s="15" t="n"/>
      <c r="M98">
        <f>IF(Scénarios!A98="","",Scénarios!A98)</f>
        <v/>
      </c>
      <c r="O98">
        <f>Paramètres!E99</f>
        <v/>
      </c>
      <c r="P98">
        <f>Paramètres!F99</f>
        <v/>
      </c>
    </row>
    <row r="99" ht="31" customHeight="1">
      <c r="A99" s="15" t="n"/>
      <c r="B99" s="15" t="n"/>
      <c r="C99" s="15" t="n"/>
      <c r="D99" s="15" t="n"/>
      <c r="E99" s="15" t="n"/>
      <c r="F99" s="14" t="n"/>
      <c r="G99" s="24" t="n"/>
      <c r="H99" s="24" t="n"/>
      <c r="I99" s="15" t="n"/>
      <c r="J99" s="20" t="n"/>
      <c r="K99" s="29">
        <f>IF(A99="","",IF(G99="Terminé","",IF(G99="Bloqué","Blocage",IF(AND(F99&lt;Paramètres!$B$2,F99&lt;&gt;""),"En retard",""))))</f>
        <v/>
      </c>
      <c r="L99" s="15" t="n"/>
      <c r="M99">
        <f>IF(Scénarios!A99="","",Scénarios!A99)</f>
        <v/>
      </c>
      <c r="O99">
        <f>Paramètres!E100</f>
        <v/>
      </c>
      <c r="P99">
        <f>Paramètres!F100</f>
        <v/>
      </c>
    </row>
    <row r="100" ht="31" customHeight="1">
      <c r="A100" s="15" t="n"/>
      <c r="B100" s="15" t="n"/>
      <c r="C100" s="15" t="n"/>
      <c r="D100" s="15" t="n"/>
      <c r="E100" s="15" t="n"/>
      <c r="F100" s="14" t="n"/>
      <c r="G100" s="24" t="n"/>
      <c r="H100" s="24" t="n"/>
      <c r="I100" s="15" t="n"/>
      <c r="J100" s="20" t="n"/>
      <c r="K100" s="28">
        <f>IF(A100="","",IF(G100="Terminé","",IF(G100="Bloqué","Blocage",IF(AND(F100&lt;Paramètres!$B$2,F100&lt;&gt;""),"En retard",""))))</f>
        <v/>
      </c>
      <c r="L100" s="15" t="n"/>
      <c r="M100">
        <f>IF(Scénarios!A100="","",Scénarios!A100)</f>
        <v/>
      </c>
      <c r="O100">
        <f>Paramètres!E101</f>
        <v/>
      </c>
      <c r="P100">
        <f>Paramètres!F101</f>
        <v/>
      </c>
    </row>
    <row r="101" ht="31" customHeight="1">
      <c r="A101" s="15" t="n"/>
      <c r="B101" s="15" t="n"/>
      <c r="C101" s="15" t="n"/>
      <c r="D101" s="15" t="n"/>
      <c r="E101" s="15" t="n"/>
      <c r="F101" s="14" t="n"/>
      <c r="G101" s="24" t="n"/>
      <c r="H101" s="24" t="n"/>
      <c r="I101" s="15" t="n"/>
      <c r="J101" s="20" t="n"/>
      <c r="K101" s="29">
        <f>IF(A101="","",IF(G101="Terminé","",IF(G101="Bloqué","Blocage",IF(AND(F101&lt;Paramètres!$B$2,F101&lt;&gt;""),"En retard",""))))</f>
        <v/>
      </c>
      <c r="L101" s="15" t="n"/>
      <c r="M101">
        <f>IF(Scénarios!A101="","",Scénarios!A101)</f>
        <v/>
      </c>
      <c r="O101">
        <f>Paramètres!E102</f>
        <v/>
      </c>
      <c r="P101">
        <f>Paramètres!F102</f>
        <v/>
      </c>
    </row>
    <row r="102" ht="31" customHeight="1">
      <c r="A102" s="15" t="n"/>
      <c r="B102" s="15" t="n"/>
      <c r="C102" s="15" t="n"/>
      <c r="D102" s="15" t="n"/>
      <c r="E102" s="15" t="n"/>
      <c r="F102" s="14" t="n"/>
      <c r="G102" s="24" t="n"/>
      <c r="H102" s="24" t="n"/>
      <c r="I102" s="15" t="n"/>
      <c r="J102" s="20" t="n"/>
      <c r="K102" s="28">
        <f>IF(A102="","",IF(G102="Terminé","",IF(G102="Bloqué","Blocage",IF(AND(F102&lt;Paramètres!$B$2,F102&lt;&gt;""),"En retard",""))))</f>
        <v/>
      </c>
      <c r="L102" s="15" t="n"/>
      <c r="M102">
        <f>IF(Scénarios!A102="","",Scénarios!A102)</f>
        <v/>
      </c>
      <c r="O102">
        <f>Paramètres!E103</f>
        <v/>
      </c>
      <c r="P102">
        <f>Paramètres!F103</f>
        <v/>
      </c>
    </row>
    <row r="103" ht="31" customHeight="1">
      <c r="A103" s="15" t="n"/>
      <c r="B103" s="15" t="n"/>
      <c r="C103" s="15" t="n"/>
      <c r="D103" s="15" t="n"/>
      <c r="E103" s="15" t="n"/>
      <c r="F103" s="14" t="n"/>
      <c r="G103" s="24" t="n"/>
      <c r="H103" s="24" t="n"/>
      <c r="I103" s="15" t="n"/>
      <c r="J103" s="20" t="n"/>
      <c r="K103" s="29">
        <f>IF(A103="","",IF(G103="Terminé","",IF(G103="Bloqué","Blocage",IF(AND(F103&lt;Paramètres!$B$2,F103&lt;&gt;""),"En retard",""))))</f>
        <v/>
      </c>
      <c r="L103" s="15" t="n"/>
      <c r="M103">
        <f>IF(Scénarios!A103="","",Scénarios!A103)</f>
        <v/>
      </c>
      <c r="O103">
        <f>Paramètres!E104</f>
        <v/>
      </c>
      <c r="P103">
        <f>Paramètres!F104</f>
        <v/>
      </c>
    </row>
    <row r="104" ht="31" customHeight="1">
      <c r="A104" s="15" t="n"/>
      <c r="B104" s="15" t="n"/>
      <c r="C104" s="15" t="n"/>
      <c r="D104" s="15" t="n"/>
      <c r="E104" s="15" t="n"/>
      <c r="F104" s="14" t="n"/>
      <c r="G104" s="24" t="n"/>
      <c r="H104" s="24" t="n"/>
      <c r="I104" s="15" t="n"/>
      <c r="J104" s="20" t="n"/>
      <c r="K104" s="28">
        <f>IF(A104="","",IF(G104="Terminé","",IF(G104="Bloqué","Blocage",IF(AND(F104&lt;Paramètres!$B$2,F104&lt;&gt;""),"En retard",""))))</f>
        <v/>
      </c>
      <c r="L104" s="15" t="n"/>
      <c r="M104">
        <f>IF(Scénarios!A104="","",Scénarios!A104)</f>
        <v/>
      </c>
      <c r="O104">
        <f>Paramètres!E105</f>
        <v/>
      </c>
      <c r="P104">
        <f>Paramètres!F105</f>
        <v/>
      </c>
    </row>
    <row r="105" ht="31" customHeight="1">
      <c r="A105" s="15" t="n"/>
      <c r="B105" s="15" t="n"/>
      <c r="C105" s="15" t="n"/>
      <c r="D105" s="15" t="n"/>
      <c r="E105" s="15" t="n"/>
      <c r="F105" s="14" t="n"/>
      <c r="G105" s="24" t="n"/>
      <c r="H105" s="24" t="n"/>
      <c r="I105" s="15" t="n"/>
      <c r="J105" s="20" t="n"/>
      <c r="K105" s="29">
        <f>IF(A105="","",IF(G105="Terminé","",IF(G105="Bloqué","Blocage",IF(AND(F105&lt;Paramètres!$B$2,F105&lt;&gt;""),"En retard",""))))</f>
        <v/>
      </c>
      <c r="L105" s="15" t="n"/>
      <c r="M105">
        <f>IF(Scénarios!A105="","",Scénarios!A105)</f>
        <v/>
      </c>
      <c r="O105">
        <f>Paramètres!E106</f>
        <v/>
      </c>
      <c r="P105">
        <f>Paramètres!F106</f>
        <v/>
      </c>
    </row>
    <row r="106" ht="31" customHeight="1">
      <c r="A106" s="15" t="n"/>
      <c r="B106" s="15" t="n"/>
      <c r="C106" s="15" t="n"/>
      <c r="D106" s="15" t="n"/>
      <c r="E106" s="15" t="n"/>
      <c r="F106" s="14" t="n"/>
      <c r="G106" s="24" t="n"/>
      <c r="H106" s="24" t="n"/>
      <c r="I106" s="15" t="n"/>
      <c r="J106" s="20" t="n"/>
      <c r="K106" s="28">
        <f>IF(A106="","",IF(G106="Terminé","",IF(G106="Bloqué","Blocage",IF(AND(F106&lt;Paramètres!$B$2,F106&lt;&gt;""),"En retard",""))))</f>
        <v/>
      </c>
      <c r="L106" s="15" t="n"/>
      <c r="M106">
        <f>IF(Scénarios!A106="","",Scénarios!A106)</f>
        <v/>
      </c>
      <c r="O106">
        <f>Paramètres!E107</f>
        <v/>
      </c>
      <c r="P106">
        <f>Paramètres!F107</f>
        <v/>
      </c>
    </row>
    <row r="107" ht="31" customHeight="1">
      <c r="A107" s="15" t="n"/>
      <c r="B107" s="15" t="n"/>
      <c r="C107" s="15" t="n"/>
      <c r="D107" s="15" t="n"/>
      <c r="E107" s="15" t="n"/>
      <c r="F107" s="14" t="n"/>
      <c r="G107" s="24" t="n"/>
      <c r="H107" s="24" t="n"/>
      <c r="I107" s="15" t="n"/>
      <c r="J107" s="20" t="n"/>
      <c r="K107" s="29">
        <f>IF(A107="","",IF(G107="Terminé","",IF(G107="Bloqué","Blocage",IF(AND(F107&lt;Paramètres!$B$2,F107&lt;&gt;""),"En retard",""))))</f>
        <v/>
      </c>
      <c r="L107" s="15" t="n"/>
      <c r="M107">
        <f>IF(Scénarios!A107="","",Scénarios!A107)</f>
        <v/>
      </c>
      <c r="O107">
        <f>Paramètres!E108</f>
        <v/>
      </c>
      <c r="P107">
        <f>Paramètres!F108</f>
        <v/>
      </c>
    </row>
    <row r="108" ht="31" customHeight="1">
      <c r="A108" s="15" t="n"/>
      <c r="B108" s="15" t="n"/>
      <c r="C108" s="15" t="n"/>
      <c r="D108" s="15" t="n"/>
      <c r="E108" s="15" t="n"/>
      <c r="F108" s="14" t="n"/>
      <c r="G108" s="24" t="n"/>
      <c r="H108" s="24" t="n"/>
      <c r="I108" s="15" t="n"/>
      <c r="J108" s="20" t="n"/>
      <c r="K108" s="28">
        <f>IF(A108="","",IF(G108="Terminé","",IF(G108="Bloqué","Blocage",IF(AND(F108&lt;Paramètres!$B$2,F108&lt;&gt;""),"En retard",""))))</f>
        <v/>
      </c>
      <c r="L108" s="15" t="n"/>
      <c r="M108">
        <f>IF(Scénarios!A108="","",Scénarios!A108)</f>
        <v/>
      </c>
      <c r="O108">
        <f>Paramètres!E109</f>
        <v/>
      </c>
      <c r="P108">
        <f>Paramètres!F109</f>
        <v/>
      </c>
    </row>
    <row r="109" ht="31" customHeight="1">
      <c r="A109" s="15" t="n"/>
      <c r="B109" s="15" t="n"/>
      <c r="C109" s="15" t="n"/>
      <c r="D109" s="15" t="n"/>
      <c r="E109" s="15" t="n"/>
      <c r="F109" s="14" t="n"/>
      <c r="G109" s="24" t="n"/>
      <c r="H109" s="24" t="n"/>
      <c r="I109" s="15" t="n"/>
      <c r="J109" s="20" t="n"/>
      <c r="K109" s="29">
        <f>IF(A109="","",IF(G109="Terminé","",IF(G109="Bloqué","Blocage",IF(AND(F109&lt;Paramètres!$B$2,F109&lt;&gt;""),"En retard",""))))</f>
        <v/>
      </c>
      <c r="L109" s="15" t="n"/>
      <c r="M109">
        <f>IF(Scénarios!A109="","",Scénarios!A109)</f>
        <v/>
      </c>
      <c r="O109">
        <f>Paramètres!E110</f>
        <v/>
      </c>
      <c r="P109">
        <f>Paramètres!F110</f>
        <v/>
      </c>
    </row>
    <row r="110" ht="31" customHeight="1">
      <c r="A110" s="15" t="n"/>
      <c r="B110" s="15" t="n"/>
      <c r="C110" s="15" t="n"/>
      <c r="D110" s="15" t="n"/>
      <c r="E110" s="15" t="n"/>
      <c r="F110" s="14" t="n"/>
      <c r="G110" s="24" t="n"/>
      <c r="H110" s="24" t="n"/>
      <c r="I110" s="15" t="n"/>
      <c r="J110" s="20" t="n"/>
      <c r="K110" s="28">
        <f>IF(A110="","",IF(G110="Terminé","",IF(G110="Bloqué","Blocage",IF(AND(F110&lt;Paramètres!$B$2,F110&lt;&gt;""),"En retard",""))))</f>
        <v/>
      </c>
      <c r="L110" s="15" t="n"/>
      <c r="M110">
        <f>IF(Scénarios!A110="","",Scénarios!A110)</f>
        <v/>
      </c>
      <c r="O110">
        <f>Paramètres!E111</f>
        <v/>
      </c>
      <c r="P110">
        <f>Paramètres!F111</f>
        <v/>
      </c>
    </row>
    <row r="111" ht="31" customHeight="1">
      <c r="A111" s="15" t="n"/>
      <c r="B111" s="15" t="n"/>
      <c r="C111" s="15" t="n"/>
      <c r="D111" s="15" t="n"/>
      <c r="E111" s="15" t="n"/>
      <c r="F111" s="14" t="n"/>
      <c r="G111" s="24" t="n"/>
      <c r="H111" s="24" t="n"/>
      <c r="I111" s="15" t="n"/>
      <c r="J111" s="20" t="n"/>
      <c r="K111" s="29">
        <f>IF(A111="","",IF(G111="Terminé","",IF(G111="Bloqué","Blocage",IF(AND(F111&lt;Paramètres!$B$2,F111&lt;&gt;""),"En retard",""))))</f>
        <v/>
      </c>
      <c r="L111" s="15" t="n"/>
      <c r="M111">
        <f>IF(Scénarios!A111="","",Scénarios!A111)</f>
        <v/>
      </c>
      <c r="O111">
        <f>Paramètres!E112</f>
        <v/>
      </c>
      <c r="P111">
        <f>Paramètres!F112</f>
        <v/>
      </c>
    </row>
    <row r="112" ht="31" customHeight="1">
      <c r="A112" s="15" t="n"/>
      <c r="B112" s="15" t="n"/>
      <c r="C112" s="15" t="n"/>
      <c r="D112" s="15" t="n"/>
      <c r="E112" s="15" t="n"/>
      <c r="F112" s="14" t="n"/>
      <c r="G112" s="24" t="n"/>
      <c r="H112" s="24" t="n"/>
      <c r="I112" s="15" t="n"/>
      <c r="J112" s="20" t="n"/>
      <c r="K112" s="28">
        <f>IF(A112="","",IF(G112="Terminé","",IF(G112="Bloqué","Blocage",IF(AND(F112&lt;Paramètres!$B$2,F112&lt;&gt;""),"En retard",""))))</f>
        <v/>
      </c>
      <c r="L112" s="15" t="n"/>
      <c r="M112">
        <f>IF(Scénarios!A112="","",Scénarios!A112)</f>
        <v/>
      </c>
      <c r="O112">
        <f>Paramètres!E113</f>
        <v/>
      </c>
      <c r="P112">
        <f>Paramètres!F113</f>
        <v/>
      </c>
    </row>
    <row r="113" ht="31" customHeight="1">
      <c r="A113" s="15" t="n"/>
      <c r="B113" s="15" t="n"/>
      <c r="C113" s="15" t="n"/>
      <c r="D113" s="15" t="n"/>
      <c r="E113" s="15" t="n"/>
      <c r="F113" s="14" t="n"/>
      <c r="G113" s="24" t="n"/>
      <c r="H113" s="24" t="n"/>
      <c r="I113" s="15" t="n"/>
      <c r="J113" s="20" t="n"/>
      <c r="K113" s="29">
        <f>IF(A113="","",IF(G113="Terminé","",IF(G113="Bloqué","Blocage",IF(AND(F113&lt;Paramètres!$B$2,F113&lt;&gt;""),"En retard",""))))</f>
        <v/>
      </c>
      <c r="L113" s="15" t="n"/>
      <c r="M113">
        <f>IF(Scénarios!A113="","",Scénarios!A113)</f>
        <v/>
      </c>
      <c r="O113">
        <f>Paramètres!E114</f>
        <v/>
      </c>
      <c r="P113">
        <f>Paramètres!F114</f>
        <v/>
      </c>
    </row>
    <row r="114" ht="31" customHeight="1">
      <c r="A114" s="15" t="n"/>
      <c r="B114" s="15" t="n"/>
      <c r="C114" s="15" t="n"/>
      <c r="D114" s="15" t="n"/>
      <c r="E114" s="15" t="n"/>
      <c r="F114" s="14" t="n"/>
      <c r="G114" s="24" t="n"/>
      <c r="H114" s="24" t="n"/>
      <c r="I114" s="15" t="n"/>
      <c r="J114" s="20" t="n"/>
      <c r="K114" s="28">
        <f>IF(A114="","",IF(G114="Terminé","",IF(G114="Bloqué","Blocage",IF(AND(F114&lt;Paramètres!$B$2,F114&lt;&gt;""),"En retard",""))))</f>
        <v/>
      </c>
      <c r="L114" s="15" t="n"/>
      <c r="M114">
        <f>IF(Scénarios!A114="","",Scénarios!A114)</f>
        <v/>
      </c>
      <c r="O114">
        <f>Paramètres!E115</f>
        <v/>
      </c>
      <c r="P114">
        <f>Paramètres!F115</f>
        <v/>
      </c>
    </row>
    <row r="115" ht="31" customHeight="1">
      <c r="A115" s="15" t="n"/>
      <c r="B115" s="15" t="n"/>
      <c r="C115" s="15" t="n"/>
      <c r="D115" s="15" t="n"/>
      <c r="E115" s="15" t="n"/>
      <c r="F115" s="14" t="n"/>
      <c r="G115" s="24" t="n"/>
      <c r="H115" s="24" t="n"/>
      <c r="I115" s="15" t="n"/>
      <c r="J115" s="20" t="n"/>
      <c r="K115" s="29">
        <f>IF(A115="","",IF(G115="Terminé","",IF(G115="Bloqué","Blocage",IF(AND(F115&lt;Paramètres!$B$2,F115&lt;&gt;""),"En retard",""))))</f>
        <v/>
      </c>
      <c r="L115" s="15" t="n"/>
      <c r="M115">
        <f>IF(Scénarios!A115="","",Scénarios!A115)</f>
        <v/>
      </c>
      <c r="O115">
        <f>Paramètres!E116</f>
        <v/>
      </c>
      <c r="P115">
        <f>Paramètres!F116</f>
        <v/>
      </c>
    </row>
    <row r="116" ht="31" customHeight="1">
      <c r="A116" s="15" t="n"/>
      <c r="B116" s="15" t="n"/>
      <c r="C116" s="15" t="n"/>
      <c r="D116" s="15" t="n"/>
      <c r="E116" s="15" t="n"/>
      <c r="F116" s="14" t="n"/>
      <c r="G116" s="24" t="n"/>
      <c r="H116" s="24" t="n"/>
      <c r="I116" s="15" t="n"/>
      <c r="J116" s="20" t="n"/>
      <c r="K116" s="28">
        <f>IF(A116="","",IF(G116="Terminé","",IF(G116="Bloqué","Blocage",IF(AND(F116&lt;Paramètres!$B$2,F116&lt;&gt;""),"En retard",""))))</f>
        <v/>
      </c>
      <c r="L116" s="15" t="n"/>
      <c r="M116">
        <f>IF(Scénarios!A116="","",Scénarios!A116)</f>
        <v/>
      </c>
      <c r="O116">
        <f>Paramètres!E117</f>
        <v/>
      </c>
      <c r="P116">
        <f>Paramètres!F117</f>
        <v/>
      </c>
    </row>
    <row r="117" ht="31" customHeight="1">
      <c r="A117" s="15" t="n"/>
      <c r="B117" s="15" t="n"/>
      <c r="C117" s="15" t="n"/>
      <c r="D117" s="15" t="n"/>
      <c r="E117" s="15" t="n"/>
      <c r="F117" s="14" t="n"/>
      <c r="G117" s="24" t="n"/>
      <c r="H117" s="24" t="n"/>
      <c r="I117" s="15" t="n"/>
      <c r="J117" s="20" t="n"/>
      <c r="K117" s="29">
        <f>IF(A117="","",IF(G117="Terminé","",IF(G117="Bloqué","Blocage",IF(AND(F117&lt;Paramètres!$B$2,F117&lt;&gt;""),"En retard",""))))</f>
        <v/>
      </c>
      <c r="L117" s="15" t="n"/>
      <c r="M117">
        <f>IF(Scénarios!A117="","",Scénarios!A117)</f>
        <v/>
      </c>
      <c r="O117">
        <f>Paramètres!E118</f>
        <v/>
      </c>
      <c r="P117">
        <f>Paramètres!F118</f>
        <v/>
      </c>
    </row>
    <row r="118" ht="31" customHeight="1">
      <c r="A118" s="15" t="n"/>
      <c r="B118" s="15" t="n"/>
      <c r="C118" s="15" t="n"/>
      <c r="D118" s="15" t="n"/>
      <c r="E118" s="15" t="n"/>
      <c r="F118" s="14" t="n"/>
      <c r="G118" s="24" t="n"/>
      <c r="H118" s="24" t="n"/>
      <c r="I118" s="15" t="n"/>
      <c r="J118" s="20" t="n"/>
      <c r="K118" s="28">
        <f>IF(A118="","",IF(G118="Terminé","",IF(G118="Bloqué","Blocage",IF(AND(F118&lt;Paramètres!$B$2,F118&lt;&gt;""),"En retard",""))))</f>
        <v/>
      </c>
      <c r="L118" s="15" t="n"/>
      <c r="M118">
        <f>IF(Scénarios!A118="","",Scénarios!A118)</f>
        <v/>
      </c>
      <c r="O118">
        <f>Paramètres!E119</f>
        <v/>
      </c>
      <c r="P118">
        <f>Paramètres!F119</f>
        <v/>
      </c>
    </row>
    <row r="119" ht="31" customHeight="1">
      <c r="A119" s="15" t="n"/>
      <c r="B119" s="15" t="n"/>
      <c r="C119" s="15" t="n"/>
      <c r="D119" s="15" t="n"/>
      <c r="E119" s="15" t="n"/>
      <c r="F119" s="14" t="n"/>
      <c r="G119" s="24" t="n"/>
      <c r="H119" s="24" t="n"/>
      <c r="I119" s="15" t="n"/>
      <c r="J119" s="20" t="n"/>
      <c r="K119" s="29">
        <f>IF(A119="","",IF(G119="Terminé","",IF(G119="Bloqué","Blocage",IF(AND(F119&lt;Paramètres!$B$2,F119&lt;&gt;""),"En retard",""))))</f>
        <v/>
      </c>
      <c r="L119" s="15" t="n"/>
      <c r="M119">
        <f>IF(Scénarios!A119="","",Scénarios!A119)</f>
        <v/>
      </c>
      <c r="O119">
        <f>Paramètres!E120</f>
        <v/>
      </c>
      <c r="P119">
        <f>Paramètres!F120</f>
        <v/>
      </c>
    </row>
    <row r="120" ht="31" customHeight="1">
      <c r="A120" s="15" t="n"/>
      <c r="B120" s="15" t="n"/>
      <c r="C120" s="15" t="n"/>
      <c r="D120" s="15" t="n"/>
      <c r="E120" s="15" t="n"/>
      <c r="F120" s="14" t="n"/>
      <c r="G120" s="24" t="n"/>
      <c r="H120" s="24" t="n"/>
      <c r="I120" s="15" t="n"/>
      <c r="J120" s="20" t="n"/>
      <c r="K120" s="28">
        <f>IF(A120="","",IF(G120="Terminé","",IF(G120="Bloqué","Blocage",IF(AND(F120&lt;Paramètres!$B$2,F120&lt;&gt;""),"En retard",""))))</f>
        <v/>
      </c>
      <c r="L120" s="15" t="n"/>
      <c r="M120">
        <f>IF(Scénarios!A120="","",Scénarios!A120)</f>
        <v/>
      </c>
      <c r="O120">
        <f>Paramètres!E121</f>
        <v/>
      </c>
      <c r="P120">
        <f>Paramètres!F121</f>
        <v/>
      </c>
    </row>
    <row r="121" ht="31" customHeight="1">
      <c r="A121" s="15" t="n"/>
      <c r="B121" s="15" t="n"/>
      <c r="C121" s="15" t="n"/>
      <c r="D121" s="15" t="n"/>
      <c r="E121" s="15" t="n"/>
      <c r="F121" s="14" t="n"/>
      <c r="G121" s="24" t="n"/>
      <c r="H121" s="24" t="n"/>
      <c r="I121" s="15" t="n"/>
      <c r="J121" s="20" t="n"/>
      <c r="K121" s="29">
        <f>IF(A121="","",IF(G121="Terminé","",IF(G121="Bloqué","Blocage",IF(AND(F121&lt;Paramètres!$B$2,F121&lt;&gt;""),"En retard",""))))</f>
        <v/>
      </c>
      <c r="L121" s="15" t="n"/>
      <c r="M121">
        <f>IF(Scénarios!A121="","",Scénarios!A121)</f>
        <v/>
      </c>
      <c r="O121">
        <f>Paramètres!E122</f>
        <v/>
      </c>
      <c r="P121">
        <f>Paramètres!F122</f>
        <v/>
      </c>
    </row>
    <row r="122" ht="31" customHeight="1">
      <c r="A122" s="15" t="n"/>
      <c r="B122" s="15" t="n"/>
      <c r="C122" s="15" t="n"/>
      <c r="D122" s="15" t="n"/>
      <c r="E122" s="15" t="n"/>
      <c r="F122" s="14" t="n"/>
      <c r="G122" s="24" t="n"/>
      <c r="H122" s="24" t="n"/>
      <c r="I122" s="15" t="n"/>
      <c r="J122" s="20" t="n"/>
      <c r="K122" s="28">
        <f>IF(A122="","",IF(G122="Terminé","",IF(G122="Bloqué","Blocage",IF(AND(F122&lt;Paramètres!$B$2,F122&lt;&gt;""),"En retard",""))))</f>
        <v/>
      </c>
      <c r="L122" s="15" t="n"/>
      <c r="M122">
        <f>IF(Scénarios!A122="","",Scénarios!A122)</f>
        <v/>
      </c>
      <c r="O122">
        <f>Paramètres!E123</f>
        <v/>
      </c>
      <c r="P122">
        <f>Paramètres!F123</f>
        <v/>
      </c>
    </row>
    <row r="123" ht="31" customHeight="1">
      <c r="A123" s="15" t="n"/>
      <c r="B123" s="15" t="n"/>
      <c r="C123" s="15" t="n"/>
      <c r="D123" s="15" t="n"/>
      <c r="E123" s="15" t="n"/>
      <c r="F123" s="14" t="n"/>
      <c r="G123" s="24" t="n"/>
      <c r="H123" s="24" t="n"/>
      <c r="I123" s="15" t="n"/>
      <c r="J123" s="20" t="n"/>
      <c r="K123" s="29">
        <f>IF(A123="","",IF(G123="Terminé","",IF(G123="Bloqué","Blocage",IF(AND(F123&lt;Paramètres!$B$2,F123&lt;&gt;""),"En retard",""))))</f>
        <v/>
      </c>
      <c r="L123" s="15" t="n"/>
      <c r="M123">
        <f>IF(Scénarios!A123="","",Scénarios!A123)</f>
        <v/>
      </c>
      <c r="O123">
        <f>Paramètres!E124</f>
        <v/>
      </c>
      <c r="P123">
        <f>Paramètres!F124</f>
        <v/>
      </c>
    </row>
    <row r="124" ht="31" customHeight="1">
      <c r="A124" s="15" t="n"/>
      <c r="B124" s="15" t="n"/>
      <c r="C124" s="15" t="n"/>
      <c r="D124" s="15" t="n"/>
      <c r="E124" s="15" t="n"/>
      <c r="F124" s="14" t="n"/>
      <c r="G124" s="24" t="n"/>
      <c r="H124" s="24" t="n"/>
      <c r="I124" s="15" t="n"/>
      <c r="J124" s="20" t="n"/>
      <c r="K124" s="28">
        <f>IF(A124="","",IF(G124="Terminé","",IF(G124="Bloqué","Blocage",IF(AND(F124&lt;Paramètres!$B$2,F124&lt;&gt;""),"En retard",""))))</f>
        <v/>
      </c>
      <c r="L124" s="15" t="n"/>
      <c r="M124">
        <f>IF(Scénarios!A124="","",Scénarios!A124)</f>
        <v/>
      </c>
      <c r="O124">
        <f>Paramètres!E125</f>
        <v/>
      </c>
      <c r="P124">
        <f>Paramètres!F125</f>
        <v/>
      </c>
    </row>
    <row r="125" ht="31" customHeight="1">
      <c r="A125" s="15" t="n"/>
      <c r="B125" s="15" t="n"/>
      <c r="C125" s="15" t="n"/>
      <c r="D125" s="15" t="n"/>
      <c r="E125" s="15" t="n"/>
      <c r="F125" s="14" t="n"/>
      <c r="G125" s="24" t="n"/>
      <c r="H125" s="24" t="n"/>
      <c r="I125" s="15" t="n"/>
      <c r="J125" s="20" t="n"/>
      <c r="K125" s="29">
        <f>IF(A125="","",IF(G125="Terminé","",IF(G125="Bloqué","Blocage",IF(AND(F125&lt;Paramètres!$B$2,F125&lt;&gt;""),"En retard",""))))</f>
        <v/>
      </c>
      <c r="L125" s="15" t="n"/>
      <c r="M125">
        <f>IF(Scénarios!A125="","",Scénarios!A125)</f>
        <v/>
      </c>
      <c r="O125">
        <f>Paramètres!E126</f>
        <v/>
      </c>
      <c r="P125">
        <f>Paramètres!F126</f>
        <v/>
      </c>
    </row>
    <row r="126" ht="31" customHeight="1">
      <c r="A126" s="15" t="n"/>
      <c r="B126" s="15" t="n"/>
      <c r="C126" s="15" t="n"/>
      <c r="D126" s="15" t="n"/>
      <c r="E126" s="15" t="n"/>
      <c r="F126" s="14" t="n"/>
      <c r="G126" s="24" t="n"/>
      <c r="H126" s="24" t="n"/>
      <c r="I126" s="15" t="n"/>
      <c r="J126" s="20" t="n"/>
      <c r="K126" s="28">
        <f>IF(A126="","",IF(G126="Terminé","",IF(G126="Bloqué","Blocage",IF(AND(F126&lt;Paramètres!$B$2,F126&lt;&gt;""),"En retard",""))))</f>
        <v/>
      </c>
      <c r="L126" s="15" t="n"/>
      <c r="M126">
        <f>IF(Scénarios!A126="","",Scénarios!A126)</f>
        <v/>
      </c>
      <c r="O126">
        <f>Paramètres!E127</f>
        <v/>
      </c>
      <c r="P126">
        <f>Paramètres!F127</f>
        <v/>
      </c>
    </row>
    <row r="127" ht="31" customHeight="1">
      <c r="A127" s="15" t="n"/>
      <c r="B127" s="15" t="n"/>
      <c r="C127" s="15" t="n"/>
      <c r="D127" s="15" t="n"/>
      <c r="E127" s="15" t="n"/>
      <c r="F127" s="14" t="n"/>
      <c r="G127" s="24" t="n"/>
      <c r="H127" s="24" t="n"/>
      <c r="I127" s="15" t="n"/>
      <c r="J127" s="20" t="n"/>
      <c r="K127" s="29">
        <f>IF(A127="","",IF(G127="Terminé","",IF(G127="Bloqué","Blocage",IF(AND(F127&lt;Paramètres!$B$2,F127&lt;&gt;""),"En retard",""))))</f>
        <v/>
      </c>
      <c r="L127" s="15" t="n"/>
      <c r="M127">
        <f>IF(Scénarios!A127="","",Scénarios!A127)</f>
        <v/>
      </c>
      <c r="O127">
        <f>Paramètres!E128</f>
        <v/>
      </c>
      <c r="P127">
        <f>Paramètres!F128</f>
        <v/>
      </c>
    </row>
    <row r="128" ht="31" customHeight="1">
      <c r="A128" s="15" t="n"/>
      <c r="B128" s="15" t="n"/>
      <c r="C128" s="15" t="n"/>
      <c r="D128" s="15" t="n"/>
      <c r="E128" s="15" t="n"/>
      <c r="F128" s="14" t="n"/>
      <c r="G128" s="24" t="n"/>
      <c r="H128" s="24" t="n"/>
      <c r="I128" s="15" t="n"/>
      <c r="J128" s="20" t="n"/>
      <c r="K128" s="28">
        <f>IF(A128="","",IF(G128="Terminé","",IF(G128="Bloqué","Blocage",IF(AND(F128&lt;Paramètres!$B$2,F128&lt;&gt;""),"En retard",""))))</f>
        <v/>
      </c>
      <c r="L128" s="15" t="n"/>
      <c r="M128">
        <f>IF(Scénarios!A128="","",Scénarios!A128)</f>
        <v/>
      </c>
      <c r="O128">
        <f>Paramètres!E129</f>
        <v/>
      </c>
      <c r="P128">
        <f>Paramètres!F129</f>
        <v/>
      </c>
    </row>
    <row r="129" ht="31" customHeight="1">
      <c r="A129" s="15" t="n"/>
      <c r="B129" s="15" t="n"/>
      <c r="C129" s="15" t="n"/>
      <c r="D129" s="15" t="n"/>
      <c r="E129" s="15" t="n"/>
      <c r="F129" s="14" t="n"/>
      <c r="G129" s="24" t="n"/>
      <c r="H129" s="24" t="n"/>
      <c r="I129" s="15" t="n"/>
      <c r="J129" s="20" t="n"/>
      <c r="K129" s="29">
        <f>IF(A129="","",IF(G129="Terminé","",IF(G129="Bloqué","Blocage",IF(AND(F129&lt;Paramètres!$B$2,F129&lt;&gt;""),"En retard",""))))</f>
        <v/>
      </c>
      <c r="L129" s="15" t="n"/>
      <c r="M129">
        <f>IF(Scénarios!A129="","",Scénarios!A129)</f>
        <v/>
      </c>
      <c r="O129">
        <f>Paramètres!E130</f>
        <v/>
      </c>
      <c r="P129">
        <f>Paramètres!F130</f>
        <v/>
      </c>
    </row>
    <row r="130" ht="31" customHeight="1">
      <c r="A130" s="15" t="n"/>
      <c r="B130" s="15" t="n"/>
      <c r="C130" s="15" t="n"/>
      <c r="D130" s="15" t="n"/>
      <c r="E130" s="15" t="n"/>
      <c r="F130" s="14" t="n"/>
      <c r="G130" s="24" t="n"/>
      <c r="H130" s="24" t="n"/>
      <c r="I130" s="15" t="n"/>
      <c r="J130" s="20" t="n"/>
      <c r="K130" s="28">
        <f>IF(A130="","",IF(G130="Terminé","",IF(G130="Bloqué","Blocage",IF(AND(F130&lt;Paramètres!$B$2,F130&lt;&gt;""),"En retard",""))))</f>
        <v/>
      </c>
      <c r="L130" s="15" t="n"/>
      <c r="M130">
        <f>IF(Scénarios!A130="","",Scénarios!A130)</f>
        <v/>
      </c>
      <c r="O130">
        <f>Paramètres!E131</f>
        <v/>
      </c>
      <c r="P130">
        <f>Paramètres!F131</f>
        <v/>
      </c>
    </row>
    <row r="131" ht="31" customHeight="1">
      <c r="A131" s="15" t="n"/>
      <c r="B131" s="15" t="n"/>
      <c r="C131" s="15" t="n"/>
      <c r="D131" s="15" t="n"/>
      <c r="E131" s="15" t="n"/>
      <c r="F131" s="14" t="n"/>
      <c r="G131" s="24" t="n"/>
      <c r="H131" s="24" t="n"/>
      <c r="I131" s="15" t="n"/>
      <c r="J131" s="20" t="n"/>
      <c r="K131" s="29">
        <f>IF(A131="","",IF(G131="Terminé","",IF(G131="Bloqué","Blocage",IF(AND(F131&lt;Paramètres!$B$2,F131&lt;&gt;""),"En retard",""))))</f>
        <v/>
      </c>
      <c r="L131" s="15" t="n"/>
      <c r="M131">
        <f>IF(Scénarios!A131="","",Scénarios!A131)</f>
        <v/>
      </c>
      <c r="O131">
        <f>Paramètres!E132</f>
        <v/>
      </c>
      <c r="P131">
        <f>Paramètres!F132</f>
        <v/>
      </c>
    </row>
    <row r="132" ht="31" customHeight="1">
      <c r="A132" s="15" t="n"/>
      <c r="B132" s="15" t="n"/>
      <c r="C132" s="15" t="n"/>
      <c r="D132" s="15" t="n"/>
      <c r="E132" s="15" t="n"/>
      <c r="F132" s="14" t="n"/>
      <c r="G132" s="24" t="n"/>
      <c r="H132" s="24" t="n"/>
      <c r="I132" s="15" t="n"/>
      <c r="J132" s="20" t="n"/>
      <c r="K132" s="28">
        <f>IF(A132="","",IF(G132="Terminé","",IF(G132="Bloqué","Blocage",IF(AND(F132&lt;Paramètres!$B$2,F132&lt;&gt;""),"En retard",""))))</f>
        <v/>
      </c>
      <c r="L132" s="15" t="n"/>
      <c r="M132">
        <f>IF(Scénarios!A132="","",Scénarios!A132)</f>
        <v/>
      </c>
      <c r="O132">
        <f>Paramètres!E133</f>
        <v/>
      </c>
      <c r="P132">
        <f>Paramètres!F133</f>
        <v/>
      </c>
    </row>
    <row r="133" ht="31" customHeight="1">
      <c r="A133" s="15" t="n"/>
      <c r="B133" s="15" t="n"/>
      <c r="C133" s="15" t="n"/>
      <c r="D133" s="15" t="n"/>
      <c r="E133" s="15" t="n"/>
      <c r="F133" s="14" t="n"/>
      <c r="G133" s="24" t="n"/>
      <c r="H133" s="24" t="n"/>
      <c r="I133" s="15" t="n"/>
      <c r="J133" s="20" t="n"/>
      <c r="K133" s="29">
        <f>IF(A133="","",IF(G133="Terminé","",IF(G133="Bloqué","Blocage",IF(AND(F133&lt;Paramètres!$B$2,F133&lt;&gt;""),"En retard",""))))</f>
        <v/>
      </c>
      <c r="L133" s="15" t="n"/>
      <c r="M133">
        <f>IF(Scénarios!A133="","",Scénarios!A133)</f>
        <v/>
      </c>
      <c r="O133">
        <f>Paramètres!E134</f>
        <v/>
      </c>
      <c r="P133">
        <f>Paramètres!F134</f>
        <v/>
      </c>
    </row>
    <row r="134" ht="31" customHeight="1">
      <c r="A134" s="15" t="n"/>
      <c r="B134" s="15" t="n"/>
      <c r="C134" s="15" t="n"/>
      <c r="D134" s="15" t="n"/>
      <c r="E134" s="15" t="n"/>
      <c r="F134" s="14" t="n"/>
      <c r="G134" s="24" t="n"/>
      <c r="H134" s="24" t="n"/>
      <c r="I134" s="15" t="n"/>
      <c r="J134" s="20" t="n"/>
      <c r="K134" s="28">
        <f>IF(A134="","",IF(G134="Terminé","",IF(G134="Bloqué","Blocage",IF(AND(F134&lt;Paramètres!$B$2,F134&lt;&gt;""),"En retard",""))))</f>
        <v/>
      </c>
      <c r="L134" s="15" t="n"/>
      <c r="M134">
        <f>IF(Scénarios!A134="","",Scénarios!A134)</f>
        <v/>
      </c>
      <c r="O134">
        <f>Paramètres!E135</f>
        <v/>
      </c>
      <c r="P134">
        <f>Paramètres!F135</f>
        <v/>
      </c>
    </row>
    <row r="135" ht="31" customHeight="1">
      <c r="A135" s="15" t="n"/>
      <c r="B135" s="15" t="n"/>
      <c r="C135" s="15" t="n"/>
      <c r="D135" s="15" t="n"/>
      <c r="E135" s="15" t="n"/>
      <c r="F135" s="14" t="n"/>
      <c r="G135" s="24" t="n"/>
      <c r="H135" s="24" t="n"/>
      <c r="I135" s="15" t="n"/>
      <c r="J135" s="20" t="n"/>
      <c r="K135" s="29">
        <f>IF(A135="","",IF(G135="Terminé","",IF(G135="Bloqué","Blocage",IF(AND(F135&lt;Paramètres!$B$2,F135&lt;&gt;""),"En retard",""))))</f>
        <v/>
      </c>
      <c r="L135" s="15" t="n"/>
      <c r="M135">
        <f>IF(Scénarios!A135="","",Scénarios!A135)</f>
        <v/>
      </c>
      <c r="O135">
        <f>Paramètres!E136</f>
        <v/>
      </c>
      <c r="P135">
        <f>Paramètres!F136</f>
        <v/>
      </c>
    </row>
    <row r="136" ht="31" customHeight="1">
      <c r="A136" s="15" t="n"/>
      <c r="B136" s="15" t="n"/>
      <c r="C136" s="15" t="n"/>
      <c r="D136" s="15" t="n"/>
      <c r="E136" s="15" t="n"/>
      <c r="F136" s="14" t="n"/>
      <c r="G136" s="24" t="n"/>
      <c r="H136" s="24" t="n"/>
      <c r="I136" s="15" t="n"/>
      <c r="J136" s="20" t="n"/>
      <c r="K136" s="28">
        <f>IF(A136="","",IF(G136="Terminé","",IF(G136="Bloqué","Blocage",IF(AND(F136&lt;Paramètres!$B$2,F136&lt;&gt;""),"En retard",""))))</f>
        <v/>
      </c>
      <c r="L136" s="15" t="n"/>
      <c r="M136">
        <f>IF(Scénarios!A136="","",Scénarios!A136)</f>
        <v/>
      </c>
      <c r="O136">
        <f>Paramètres!E137</f>
        <v/>
      </c>
      <c r="P136">
        <f>Paramètres!F137</f>
        <v/>
      </c>
    </row>
    <row r="137" ht="31" customHeight="1">
      <c r="A137" s="15" t="n"/>
      <c r="B137" s="15" t="n"/>
      <c r="C137" s="15" t="n"/>
      <c r="D137" s="15" t="n"/>
      <c r="E137" s="15" t="n"/>
      <c r="F137" s="14" t="n"/>
      <c r="G137" s="24" t="n"/>
      <c r="H137" s="24" t="n"/>
      <c r="I137" s="15" t="n"/>
      <c r="J137" s="20" t="n"/>
      <c r="K137" s="29">
        <f>IF(A137="","",IF(G137="Terminé","",IF(G137="Bloqué","Blocage",IF(AND(F137&lt;Paramètres!$B$2,F137&lt;&gt;""),"En retard",""))))</f>
        <v/>
      </c>
      <c r="L137" s="15" t="n"/>
      <c r="M137">
        <f>IF(Scénarios!A137="","",Scénarios!A137)</f>
        <v/>
      </c>
      <c r="O137">
        <f>Paramètres!E138</f>
        <v/>
      </c>
      <c r="P137">
        <f>Paramètres!F138</f>
        <v/>
      </c>
    </row>
    <row r="138" ht="31" customHeight="1">
      <c r="A138" s="15" t="n"/>
      <c r="B138" s="15" t="n"/>
      <c r="C138" s="15" t="n"/>
      <c r="D138" s="15" t="n"/>
      <c r="E138" s="15" t="n"/>
      <c r="F138" s="14" t="n"/>
      <c r="G138" s="24" t="n"/>
      <c r="H138" s="24" t="n"/>
      <c r="I138" s="15" t="n"/>
      <c r="J138" s="20" t="n"/>
      <c r="K138" s="28">
        <f>IF(A138="","",IF(G138="Terminé","",IF(G138="Bloqué","Blocage",IF(AND(F138&lt;Paramètres!$B$2,F138&lt;&gt;""),"En retard",""))))</f>
        <v/>
      </c>
      <c r="L138" s="15" t="n"/>
      <c r="M138">
        <f>IF(Scénarios!A138="","",Scénarios!A138)</f>
        <v/>
      </c>
      <c r="O138">
        <f>Paramètres!E139</f>
        <v/>
      </c>
      <c r="P138">
        <f>Paramètres!F139</f>
        <v/>
      </c>
    </row>
    <row r="139" ht="31" customHeight="1">
      <c r="A139" s="15" t="n"/>
      <c r="B139" s="15" t="n"/>
      <c r="C139" s="15" t="n"/>
      <c r="D139" s="15" t="n"/>
      <c r="E139" s="15" t="n"/>
      <c r="F139" s="14" t="n"/>
      <c r="G139" s="24" t="n"/>
      <c r="H139" s="24" t="n"/>
      <c r="I139" s="15" t="n"/>
      <c r="J139" s="20" t="n"/>
      <c r="K139" s="29">
        <f>IF(A139="","",IF(G139="Terminé","",IF(G139="Bloqué","Blocage",IF(AND(F139&lt;Paramètres!$B$2,F139&lt;&gt;""),"En retard",""))))</f>
        <v/>
      </c>
      <c r="L139" s="15" t="n"/>
      <c r="M139">
        <f>IF(Scénarios!A139="","",Scénarios!A139)</f>
        <v/>
      </c>
      <c r="O139">
        <f>Paramètres!E140</f>
        <v/>
      </c>
      <c r="P139">
        <f>Paramètres!F140</f>
        <v/>
      </c>
    </row>
    <row r="140" ht="31" customHeight="1">
      <c r="A140" s="15" t="n"/>
      <c r="B140" s="15" t="n"/>
      <c r="C140" s="15" t="n"/>
      <c r="D140" s="15" t="n"/>
      <c r="E140" s="15" t="n"/>
      <c r="F140" s="14" t="n"/>
      <c r="G140" s="24" t="n"/>
      <c r="H140" s="24" t="n"/>
      <c r="I140" s="15" t="n"/>
      <c r="J140" s="20" t="n"/>
      <c r="K140" s="28">
        <f>IF(A140="","",IF(G140="Terminé","",IF(G140="Bloqué","Blocage",IF(AND(F140&lt;Paramètres!$B$2,F140&lt;&gt;""),"En retard",""))))</f>
        <v/>
      </c>
      <c r="L140" s="15" t="n"/>
      <c r="M140">
        <f>IF(Scénarios!A140="","",Scénarios!A140)</f>
        <v/>
      </c>
      <c r="O140">
        <f>Paramètres!E141</f>
        <v/>
      </c>
      <c r="P140">
        <f>Paramètres!F141</f>
        <v/>
      </c>
    </row>
    <row r="141" ht="31" customHeight="1">
      <c r="A141" s="15" t="n"/>
      <c r="B141" s="15" t="n"/>
      <c r="C141" s="15" t="n"/>
      <c r="D141" s="15" t="n"/>
      <c r="E141" s="15" t="n"/>
      <c r="F141" s="14" t="n"/>
      <c r="G141" s="24" t="n"/>
      <c r="H141" s="24" t="n"/>
      <c r="I141" s="15" t="n"/>
      <c r="J141" s="20" t="n"/>
      <c r="K141" s="29">
        <f>IF(A141="","",IF(G141="Terminé","",IF(G141="Bloqué","Blocage",IF(AND(F141&lt;Paramètres!$B$2,F141&lt;&gt;""),"En retard",""))))</f>
        <v/>
      </c>
      <c r="L141" s="15" t="n"/>
      <c r="M141">
        <f>IF(Scénarios!A141="","",Scénarios!A141)</f>
        <v/>
      </c>
      <c r="O141">
        <f>Paramètres!E142</f>
        <v/>
      </c>
      <c r="P141">
        <f>Paramètres!F142</f>
        <v/>
      </c>
    </row>
    <row r="142" ht="31" customHeight="1">
      <c r="A142" s="15" t="n"/>
      <c r="B142" s="15" t="n"/>
      <c r="C142" s="15" t="n"/>
      <c r="D142" s="15" t="n"/>
      <c r="E142" s="15" t="n"/>
      <c r="F142" s="14" t="n"/>
      <c r="G142" s="24" t="n"/>
      <c r="H142" s="24" t="n"/>
      <c r="I142" s="15" t="n"/>
      <c r="J142" s="20" t="n"/>
      <c r="K142" s="28">
        <f>IF(A142="","",IF(G142="Terminé","",IF(G142="Bloqué","Blocage",IF(AND(F142&lt;Paramètres!$B$2,F142&lt;&gt;""),"En retard",""))))</f>
        <v/>
      </c>
      <c r="L142" s="15" t="n"/>
      <c r="M142">
        <f>IF(Scénarios!A142="","",Scénarios!A142)</f>
        <v/>
      </c>
      <c r="O142">
        <f>Paramètres!E143</f>
        <v/>
      </c>
      <c r="P142">
        <f>Paramètres!F143</f>
        <v/>
      </c>
    </row>
    <row r="143" ht="31" customHeight="1">
      <c r="A143" s="15" t="n"/>
      <c r="B143" s="15" t="n"/>
      <c r="C143" s="15" t="n"/>
      <c r="D143" s="15" t="n"/>
      <c r="E143" s="15" t="n"/>
      <c r="F143" s="14" t="n"/>
      <c r="G143" s="24" t="n"/>
      <c r="H143" s="24" t="n"/>
      <c r="I143" s="15" t="n"/>
      <c r="J143" s="20" t="n"/>
      <c r="K143" s="29">
        <f>IF(A143="","",IF(G143="Terminé","",IF(G143="Bloqué","Blocage",IF(AND(F143&lt;Paramètres!$B$2,F143&lt;&gt;""),"En retard",""))))</f>
        <v/>
      </c>
      <c r="L143" s="15" t="n"/>
      <c r="M143">
        <f>IF(Scénarios!A143="","",Scénarios!A143)</f>
        <v/>
      </c>
      <c r="O143">
        <f>Paramètres!E144</f>
        <v/>
      </c>
      <c r="P143">
        <f>Paramètres!F144</f>
        <v/>
      </c>
    </row>
    <row r="144" ht="31" customHeight="1">
      <c r="A144" s="15" t="n"/>
      <c r="B144" s="15" t="n"/>
      <c r="C144" s="15" t="n"/>
      <c r="D144" s="15" t="n"/>
      <c r="E144" s="15" t="n"/>
      <c r="F144" s="14" t="n"/>
      <c r="G144" s="24" t="n"/>
      <c r="H144" s="24" t="n"/>
      <c r="I144" s="15" t="n"/>
      <c r="J144" s="20" t="n"/>
      <c r="K144" s="28">
        <f>IF(A144="","",IF(G144="Terminé","",IF(G144="Bloqué","Blocage",IF(AND(F144&lt;Paramètres!$B$2,F144&lt;&gt;""),"En retard",""))))</f>
        <v/>
      </c>
      <c r="L144" s="15" t="n"/>
      <c r="M144">
        <f>IF(Scénarios!A144="","",Scénarios!A144)</f>
        <v/>
      </c>
      <c r="O144">
        <f>Paramètres!E145</f>
        <v/>
      </c>
      <c r="P144">
        <f>Paramètres!F145</f>
        <v/>
      </c>
    </row>
    <row r="145" ht="31" customHeight="1">
      <c r="A145" s="15" t="n"/>
      <c r="B145" s="15" t="n"/>
      <c r="C145" s="15" t="n"/>
      <c r="D145" s="15" t="n"/>
      <c r="E145" s="15" t="n"/>
      <c r="F145" s="14" t="n"/>
      <c r="G145" s="24" t="n"/>
      <c r="H145" s="24" t="n"/>
      <c r="I145" s="15" t="n"/>
      <c r="J145" s="20" t="n"/>
      <c r="K145" s="29">
        <f>IF(A145="","",IF(G145="Terminé","",IF(G145="Bloqué","Blocage",IF(AND(F145&lt;Paramètres!$B$2,F145&lt;&gt;""),"En retard",""))))</f>
        <v/>
      </c>
      <c r="L145" s="15" t="n"/>
      <c r="M145">
        <f>IF(Scénarios!A145="","",Scénarios!A145)</f>
        <v/>
      </c>
      <c r="O145">
        <f>Paramètres!E146</f>
        <v/>
      </c>
      <c r="P145">
        <f>Paramètres!F146</f>
        <v/>
      </c>
    </row>
    <row r="146" ht="31" customHeight="1">
      <c r="A146" s="15" t="n"/>
      <c r="B146" s="15" t="n"/>
      <c r="C146" s="15" t="n"/>
      <c r="D146" s="15" t="n"/>
      <c r="E146" s="15" t="n"/>
      <c r="F146" s="14" t="n"/>
      <c r="G146" s="24" t="n"/>
      <c r="H146" s="24" t="n"/>
      <c r="I146" s="15" t="n"/>
      <c r="J146" s="20" t="n"/>
      <c r="K146" s="28">
        <f>IF(A146="","",IF(G146="Terminé","",IF(G146="Bloqué","Blocage",IF(AND(F146&lt;Paramètres!$B$2,F146&lt;&gt;""),"En retard",""))))</f>
        <v/>
      </c>
      <c r="L146" s="15" t="n"/>
      <c r="M146">
        <f>IF(Scénarios!A146="","",Scénarios!A146)</f>
        <v/>
      </c>
      <c r="O146">
        <f>Paramètres!E147</f>
        <v/>
      </c>
      <c r="P146">
        <f>Paramètres!F147</f>
        <v/>
      </c>
    </row>
    <row r="147" ht="31" customHeight="1">
      <c r="A147" s="15" t="n"/>
      <c r="B147" s="15" t="n"/>
      <c r="C147" s="15" t="n"/>
      <c r="D147" s="15" t="n"/>
      <c r="E147" s="15" t="n"/>
      <c r="F147" s="14" t="n"/>
      <c r="G147" s="24" t="n"/>
      <c r="H147" s="24" t="n"/>
      <c r="I147" s="15" t="n"/>
      <c r="J147" s="20" t="n"/>
      <c r="K147" s="29">
        <f>IF(A147="","",IF(G147="Terminé","",IF(G147="Bloqué","Blocage",IF(AND(F147&lt;Paramètres!$B$2,F147&lt;&gt;""),"En retard",""))))</f>
        <v/>
      </c>
      <c r="L147" s="15" t="n"/>
      <c r="M147">
        <f>IF(Scénarios!A147="","",Scénarios!A147)</f>
        <v/>
      </c>
      <c r="O147">
        <f>Paramètres!E148</f>
        <v/>
      </c>
      <c r="P147">
        <f>Paramètres!F148</f>
        <v/>
      </c>
    </row>
    <row r="148" ht="31" customHeight="1">
      <c r="A148" s="15" t="n"/>
      <c r="B148" s="15" t="n"/>
      <c r="C148" s="15" t="n"/>
      <c r="D148" s="15" t="n"/>
      <c r="E148" s="15" t="n"/>
      <c r="F148" s="14" t="n"/>
      <c r="G148" s="24" t="n"/>
      <c r="H148" s="24" t="n"/>
      <c r="I148" s="15" t="n"/>
      <c r="J148" s="20" t="n"/>
      <c r="K148" s="28">
        <f>IF(A148="","",IF(G148="Terminé","",IF(G148="Bloqué","Blocage",IF(AND(F148&lt;Paramètres!$B$2,F148&lt;&gt;""),"En retard",""))))</f>
        <v/>
      </c>
      <c r="L148" s="15" t="n"/>
      <c r="M148">
        <f>IF(Scénarios!A148="","",Scénarios!A148)</f>
        <v/>
      </c>
      <c r="O148">
        <f>Paramètres!E149</f>
        <v/>
      </c>
      <c r="P148">
        <f>Paramètres!F149</f>
        <v/>
      </c>
    </row>
    <row r="149" ht="31" customHeight="1">
      <c r="A149" s="15" t="n"/>
      <c r="B149" s="15" t="n"/>
      <c r="C149" s="15" t="n"/>
      <c r="D149" s="15" t="n"/>
      <c r="E149" s="15" t="n"/>
      <c r="F149" s="14" t="n"/>
      <c r="G149" s="24" t="n"/>
      <c r="H149" s="24" t="n"/>
      <c r="I149" s="15" t="n"/>
      <c r="J149" s="20" t="n"/>
      <c r="K149" s="29">
        <f>IF(A149="","",IF(G149="Terminé","",IF(G149="Bloqué","Blocage",IF(AND(F149&lt;Paramètres!$B$2,F149&lt;&gt;""),"En retard",""))))</f>
        <v/>
      </c>
      <c r="L149" s="15" t="n"/>
      <c r="M149">
        <f>IF(Scénarios!A149="","",Scénarios!A149)</f>
        <v/>
      </c>
      <c r="O149">
        <f>Paramètres!E150</f>
        <v/>
      </c>
      <c r="P149">
        <f>Paramètres!F150</f>
        <v/>
      </c>
    </row>
    <row r="150" ht="31" customHeight="1">
      <c r="A150" s="15" t="n"/>
      <c r="B150" s="15" t="n"/>
      <c r="C150" s="15" t="n"/>
      <c r="D150" s="15" t="n"/>
      <c r="E150" s="15" t="n"/>
      <c r="F150" s="14" t="n"/>
      <c r="G150" s="24" t="n"/>
      <c r="H150" s="24" t="n"/>
      <c r="I150" s="15" t="n"/>
      <c r="J150" s="20" t="n"/>
      <c r="K150" s="28">
        <f>IF(A150="","",IF(G150="Terminé","",IF(G150="Bloqué","Blocage",IF(AND(F150&lt;Paramètres!$B$2,F150&lt;&gt;""),"En retard",""))))</f>
        <v/>
      </c>
      <c r="L150" s="15" t="n"/>
      <c r="M150">
        <f>IF(Scénarios!A150="","",Scénarios!A150)</f>
        <v/>
      </c>
      <c r="O150">
        <f>Paramètres!E151</f>
        <v/>
      </c>
      <c r="P150">
        <f>Paramètres!F151</f>
        <v/>
      </c>
    </row>
    <row r="151" ht="31" customHeight="1">
      <c r="A151" s="15" t="n"/>
      <c r="B151" s="15" t="n"/>
      <c r="C151" s="15" t="n"/>
      <c r="D151" s="15" t="n"/>
      <c r="E151" s="15" t="n"/>
      <c r="F151" s="14" t="n"/>
      <c r="G151" s="24" t="n"/>
      <c r="H151" s="24" t="n"/>
      <c r="I151" s="15" t="n"/>
      <c r="J151" s="20" t="n"/>
      <c r="K151" s="29">
        <f>IF(A151="","",IF(G151="Terminé","",IF(G151="Bloqué","Blocage",IF(AND(F151&lt;Paramètres!$B$2,F151&lt;&gt;""),"En retard",""))))</f>
        <v/>
      </c>
      <c r="L151" s="15" t="n"/>
      <c r="M151">
        <f>IF(Scénarios!A151="","",Scénarios!A151)</f>
        <v/>
      </c>
      <c r="O151">
        <f>Paramètres!E152</f>
        <v/>
      </c>
      <c r="P151">
        <f>Paramètres!F152</f>
        <v/>
      </c>
    </row>
    <row r="152" ht="31" customHeight="1">
      <c r="A152" s="15" t="n"/>
      <c r="B152" s="15" t="n"/>
      <c r="C152" s="15" t="n"/>
      <c r="D152" s="15" t="n"/>
      <c r="E152" s="15" t="n"/>
      <c r="F152" s="14" t="n"/>
      <c r="G152" s="24" t="n"/>
      <c r="H152" s="24" t="n"/>
      <c r="I152" s="15" t="n"/>
      <c r="J152" s="20" t="n"/>
      <c r="K152" s="28">
        <f>IF(A152="","",IF(G152="Terminé","",IF(G152="Bloqué","Blocage",IF(AND(F152&lt;Paramètres!$B$2,F152&lt;&gt;""),"En retard",""))))</f>
        <v/>
      </c>
      <c r="L152" s="15" t="n"/>
      <c r="M152">
        <f>IF(Scénarios!A152="","",Scénarios!A152)</f>
        <v/>
      </c>
      <c r="O152">
        <f>Paramètres!E153</f>
        <v/>
      </c>
      <c r="P152">
        <f>Paramètres!F153</f>
        <v/>
      </c>
    </row>
    <row r="153" ht="31" customHeight="1">
      <c r="A153" s="15" t="n"/>
      <c r="B153" s="15" t="n"/>
      <c r="C153" s="15" t="n"/>
      <c r="D153" s="15" t="n"/>
      <c r="E153" s="15" t="n"/>
      <c r="F153" s="14" t="n"/>
      <c r="G153" s="24" t="n"/>
      <c r="H153" s="24" t="n"/>
      <c r="I153" s="15" t="n"/>
      <c r="J153" s="20" t="n"/>
      <c r="K153" s="29">
        <f>IF(A153="","",IF(G153="Terminé","",IF(G153="Bloqué","Blocage",IF(AND(F153&lt;Paramètres!$B$2,F153&lt;&gt;""),"En retard",""))))</f>
        <v/>
      </c>
      <c r="L153" s="15" t="n"/>
      <c r="M153">
        <f>IF(Scénarios!A153="","",Scénarios!A153)</f>
        <v/>
      </c>
      <c r="O153">
        <f>Paramètres!E154</f>
        <v/>
      </c>
      <c r="P153">
        <f>Paramètres!F154</f>
        <v/>
      </c>
    </row>
    <row r="154" ht="31" customHeight="1">
      <c r="A154" s="15" t="n"/>
      <c r="B154" s="15" t="n"/>
      <c r="C154" s="15" t="n"/>
      <c r="D154" s="15" t="n"/>
      <c r="E154" s="15" t="n"/>
      <c r="F154" s="14" t="n"/>
      <c r="G154" s="24" t="n"/>
      <c r="H154" s="24" t="n"/>
      <c r="I154" s="15" t="n"/>
      <c r="J154" s="20" t="n"/>
      <c r="K154" s="28">
        <f>IF(A154="","",IF(G154="Terminé","",IF(G154="Bloqué","Blocage",IF(AND(F154&lt;Paramètres!$B$2,F154&lt;&gt;""),"En retard",""))))</f>
        <v/>
      </c>
      <c r="L154" s="15" t="n"/>
      <c r="M154">
        <f>IF(Scénarios!A154="","",Scénarios!A154)</f>
        <v/>
      </c>
      <c r="O154">
        <f>Paramètres!E155</f>
        <v/>
      </c>
      <c r="P154">
        <f>Paramètres!F155</f>
        <v/>
      </c>
    </row>
    <row r="155" ht="31" customHeight="1">
      <c r="A155" s="15" t="n"/>
      <c r="B155" s="15" t="n"/>
      <c r="C155" s="15" t="n"/>
      <c r="D155" s="15" t="n"/>
      <c r="E155" s="15" t="n"/>
      <c r="F155" s="14" t="n"/>
      <c r="G155" s="24" t="n"/>
      <c r="H155" s="24" t="n"/>
      <c r="I155" s="15" t="n"/>
      <c r="J155" s="20" t="n"/>
      <c r="K155" s="29">
        <f>IF(A155="","",IF(G155="Terminé","",IF(G155="Bloqué","Blocage",IF(AND(F155&lt;Paramètres!$B$2,F155&lt;&gt;""),"En retard",""))))</f>
        <v/>
      </c>
      <c r="L155" s="15" t="n"/>
      <c r="M155">
        <f>IF(Scénarios!A155="","",Scénarios!A155)</f>
        <v/>
      </c>
      <c r="O155">
        <f>Paramètres!E156</f>
        <v/>
      </c>
      <c r="P155">
        <f>Paramètres!F156</f>
        <v/>
      </c>
    </row>
    <row r="156" ht="31" customHeight="1">
      <c r="A156" s="15" t="n"/>
      <c r="B156" s="15" t="n"/>
      <c r="C156" s="15" t="n"/>
      <c r="D156" s="15" t="n"/>
      <c r="E156" s="15" t="n"/>
      <c r="F156" s="14" t="n"/>
      <c r="G156" s="24" t="n"/>
      <c r="H156" s="24" t="n"/>
      <c r="I156" s="15" t="n"/>
      <c r="J156" s="20" t="n"/>
      <c r="K156" s="28">
        <f>IF(A156="","",IF(G156="Terminé","",IF(G156="Bloqué","Blocage",IF(AND(F156&lt;Paramètres!$B$2,F156&lt;&gt;""),"En retard",""))))</f>
        <v/>
      </c>
      <c r="L156" s="15" t="n"/>
      <c r="M156">
        <f>IF(Scénarios!A156="","",Scénarios!A156)</f>
        <v/>
      </c>
      <c r="O156">
        <f>Paramètres!E157</f>
        <v/>
      </c>
      <c r="P156">
        <f>Paramètres!F157</f>
        <v/>
      </c>
    </row>
    <row r="157" ht="31" customHeight="1">
      <c r="A157" s="15" t="n"/>
      <c r="B157" s="15" t="n"/>
      <c r="C157" s="15" t="n"/>
      <c r="D157" s="15" t="n"/>
      <c r="E157" s="15" t="n"/>
      <c r="F157" s="14" t="n"/>
      <c r="G157" s="24" t="n"/>
      <c r="H157" s="24" t="n"/>
      <c r="I157" s="15" t="n"/>
      <c r="J157" s="20" t="n"/>
      <c r="K157" s="29">
        <f>IF(A157="","",IF(G157="Terminé","",IF(G157="Bloqué","Blocage",IF(AND(F157&lt;Paramètres!$B$2,F157&lt;&gt;""),"En retard",""))))</f>
        <v/>
      </c>
      <c r="L157" s="15" t="n"/>
      <c r="M157">
        <f>IF(Scénarios!A157="","",Scénarios!A157)</f>
        <v/>
      </c>
      <c r="O157">
        <f>Paramètres!E158</f>
        <v/>
      </c>
      <c r="P157">
        <f>Paramètres!F158</f>
        <v/>
      </c>
    </row>
    <row r="158" ht="31" customHeight="1">
      <c r="A158" s="15" t="n"/>
      <c r="B158" s="15" t="n"/>
      <c r="C158" s="15" t="n"/>
      <c r="D158" s="15" t="n"/>
      <c r="E158" s="15" t="n"/>
      <c r="F158" s="14" t="n"/>
      <c r="G158" s="24" t="n"/>
      <c r="H158" s="24" t="n"/>
      <c r="I158" s="15" t="n"/>
      <c r="J158" s="20" t="n"/>
      <c r="K158" s="28">
        <f>IF(A158="","",IF(G158="Terminé","",IF(G158="Bloqué","Blocage",IF(AND(F158&lt;Paramètres!$B$2,F158&lt;&gt;""),"En retard",""))))</f>
        <v/>
      </c>
      <c r="L158" s="15" t="n"/>
      <c r="M158">
        <f>IF(Scénarios!A158="","",Scénarios!A158)</f>
        <v/>
      </c>
      <c r="O158">
        <f>Paramètres!E159</f>
        <v/>
      </c>
      <c r="P158">
        <f>Paramètres!F159</f>
        <v/>
      </c>
    </row>
    <row r="159" ht="31" customHeight="1">
      <c r="A159" s="15" t="n"/>
      <c r="B159" s="15" t="n"/>
      <c r="C159" s="15" t="n"/>
      <c r="D159" s="15" t="n"/>
      <c r="E159" s="15" t="n"/>
      <c r="F159" s="14" t="n"/>
      <c r="G159" s="24" t="n"/>
      <c r="H159" s="24" t="n"/>
      <c r="I159" s="15" t="n"/>
      <c r="J159" s="20" t="n"/>
      <c r="K159" s="29">
        <f>IF(A159="","",IF(G159="Terminé","",IF(G159="Bloqué","Blocage",IF(AND(F159&lt;Paramètres!$B$2,F159&lt;&gt;""),"En retard",""))))</f>
        <v/>
      </c>
      <c r="L159" s="15" t="n"/>
      <c r="M159">
        <f>IF(Scénarios!A159="","",Scénarios!A159)</f>
        <v/>
      </c>
      <c r="O159">
        <f>Paramètres!E160</f>
        <v/>
      </c>
      <c r="P159">
        <f>Paramètres!F160</f>
        <v/>
      </c>
    </row>
    <row r="160" ht="31" customHeight="1">
      <c r="A160" s="15" t="n"/>
      <c r="B160" s="15" t="n"/>
      <c r="C160" s="15" t="n"/>
      <c r="D160" s="15" t="n"/>
      <c r="E160" s="15" t="n"/>
      <c r="F160" s="14" t="n"/>
      <c r="G160" s="24" t="n"/>
      <c r="H160" s="24" t="n"/>
      <c r="I160" s="15" t="n"/>
      <c r="J160" s="20" t="n"/>
      <c r="K160" s="28">
        <f>IF(A160="","",IF(G160="Terminé","",IF(G160="Bloqué","Blocage",IF(AND(F160&lt;Paramètres!$B$2,F160&lt;&gt;""),"En retard",""))))</f>
        <v/>
      </c>
      <c r="L160" s="15" t="n"/>
      <c r="M160">
        <f>IF(Scénarios!A160="","",Scénarios!A160)</f>
        <v/>
      </c>
      <c r="O160">
        <f>Paramètres!E161</f>
        <v/>
      </c>
      <c r="P160">
        <f>Paramètres!F161</f>
        <v/>
      </c>
    </row>
    <row r="161" ht="31" customHeight="1">
      <c r="A161" s="15" t="n"/>
      <c r="B161" s="15" t="n"/>
      <c r="C161" s="15" t="n"/>
      <c r="D161" s="15" t="n"/>
      <c r="E161" s="15" t="n"/>
      <c r="F161" s="14" t="n"/>
      <c r="G161" s="24" t="n"/>
      <c r="H161" s="24" t="n"/>
      <c r="I161" s="15" t="n"/>
      <c r="J161" s="20" t="n"/>
      <c r="K161" s="29">
        <f>IF(A161="","",IF(G161="Terminé","",IF(G161="Bloqué","Blocage",IF(AND(F161&lt;Paramètres!$B$2,F161&lt;&gt;""),"En retard",""))))</f>
        <v/>
      </c>
      <c r="L161" s="15" t="n"/>
      <c r="M161">
        <f>IF(Scénarios!A161="","",Scénarios!A161)</f>
        <v/>
      </c>
      <c r="O161">
        <f>Paramètres!E162</f>
        <v/>
      </c>
      <c r="P161">
        <f>Paramètres!F162</f>
        <v/>
      </c>
    </row>
    <row r="162" ht="31" customHeight="1">
      <c r="A162" s="15" t="n"/>
      <c r="B162" s="15" t="n"/>
      <c r="C162" s="15" t="n"/>
      <c r="D162" s="15" t="n"/>
      <c r="E162" s="15" t="n"/>
      <c r="F162" s="14" t="n"/>
      <c r="G162" s="24" t="n"/>
      <c r="H162" s="24" t="n"/>
      <c r="I162" s="15" t="n"/>
      <c r="J162" s="20" t="n"/>
      <c r="K162" s="28">
        <f>IF(A162="","",IF(G162="Terminé","",IF(G162="Bloqué","Blocage",IF(AND(F162&lt;Paramètres!$B$2,F162&lt;&gt;""),"En retard",""))))</f>
        <v/>
      </c>
      <c r="L162" s="15" t="n"/>
      <c r="M162">
        <f>IF(Scénarios!A162="","",Scénarios!A162)</f>
        <v/>
      </c>
      <c r="O162">
        <f>Paramètres!E163</f>
        <v/>
      </c>
      <c r="P162">
        <f>Paramètres!F163</f>
        <v/>
      </c>
    </row>
    <row r="163" ht="31" customHeight="1">
      <c r="A163" s="15" t="n"/>
      <c r="B163" s="15" t="n"/>
      <c r="C163" s="15" t="n"/>
      <c r="D163" s="15" t="n"/>
      <c r="E163" s="15" t="n"/>
      <c r="F163" s="14" t="n"/>
      <c r="G163" s="24" t="n"/>
      <c r="H163" s="24" t="n"/>
      <c r="I163" s="15" t="n"/>
      <c r="J163" s="20" t="n"/>
      <c r="K163" s="29">
        <f>IF(A163="","",IF(G163="Terminé","",IF(G163="Bloqué","Blocage",IF(AND(F163&lt;Paramètres!$B$2,F163&lt;&gt;""),"En retard",""))))</f>
        <v/>
      </c>
      <c r="L163" s="15" t="n"/>
      <c r="M163">
        <f>IF(Scénarios!A163="","",Scénarios!A163)</f>
        <v/>
      </c>
      <c r="O163">
        <f>Paramètres!E164</f>
        <v/>
      </c>
      <c r="P163">
        <f>Paramètres!F164</f>
        <v/>
      </c>
    </row>
    <row r="164" ht="31" customHeight="1">
      <c r="A164" s="15" t="n"/>
      <c r="B164" s="15" t="n"/>
      <c r="C164" s="15" t="n"/>
      <c r="D164" s="15" t="n"/>
      <c r="E164" s="15" t="n"/>
      <c r="F164" s="14" t="n"/>
      <c r="G164" s="24" t="n"/>
      <c r="H164" s="24" t="n"/>
      <c r="I164" s="15" t="n"/>
      <c r="J164" s="20" t="n"/>
      <c r="K164" s="28">
        <f>IF(A164="","",IF(G164="Terminé","",IF(G164="Bloqué","Blocage",IF(AND(F164&lt;Paramètres!$B$2,F164&lt;&gt;""),"En retard",""))))</f>
        <v/>
      </c>
      <c r="L164" s="15" t="n"/>
      <c r="M164">
        <f>IF(Scénarios!A164="","",Scénarios!A164)</f>
        <v/>
      </c>
      <c r="O164">
        <f>Paramètres!E165</f>
        <v/>
      </c>
      <c r="P164">
        <f>Paramètres!F165</f>
        <v/>
      </c>
    </row>
    <row r="165" ht="31" customHeight="1">
      <c r="A165" s="15" t="n"/>
      <c r="B165" s="15" t="n"/>
      <c r="C165" s="15" t="n"/>
      <c r="D165" s="15" t="n"/>
      <c r="E165" s="15" t="n"/>
      <c r="F165" s="14" t="n"/>
      <c r="G165" s="24" t="n"/>
      <c r="H165" s="24" t="n"/>
      <c r="I165" s="15" t="n"/>
      <c r="J165" s="20" t="n"/>
      <c r="K165" s="29">
        <f>IF(A165="","",IF(G165="Terminé","",IF(G165="Bloqué","Blocage",IF(AND(F165&lt;Paramètres!$B$2,F165&lt;&gt;""),"En retard",""))))</f>
        <v/>
      </c>
      <c r="L165" s="15" t="n"/>
      <c r="M165">
        <f>IF(Scénarios!A165="","",Scénarios!A165)</f>
        <v/>
      </c>
      <c r="O165">
        <f>Paramètres!E166</f>
        <v/>
      </c>
      <c r="P165">
        <f>Paramètres!F166</f>
        <v/>
      </c>
    </row>
    <row r="166" ht="31" customHeight="1">
      <c r="A166" s="15" t="n"/>
      <c r="B166" s="15" t="n"/>
      <c r="C166" s="15" t="n"/>
      <c r="D166" s="15" t="n"/>
      <c r="E166" s="15" t="n"/>
      <c r="F166" s="14" t="n"/>
      <c r="G166" s="24" t="n"/>
      <c r="H166" s="24" t="n"/>
      <c r="I166" s="15" t="n"/>
      <c r="J166" s="20" t="n"/>
      <c r="K166" s="28">
        <f>IF(A166="","",IF(G166="Terminé","",IF(G166="Bloqué","Blocage",IF(AND(F166&lt;Paramètres!$B$2,F166&lt;&gt;""),"En retard",""))))</f>
        <v/>
      </c>
      <c r="L166" s="15" t="n"/>
      <c r="M166">
        <f>IF(Scénarios!A166="","",Scénarios!A166)</f>
        <v/>
      </c>
      <c r="O166">
        <f>Paramètres!E167</f>
        <v/>
      </c>
      <c r="P166">
        <f>Paramètres!F167</f>
        <v/>
      </c>
    </row>
    <row r="167" ht="31" customHeight="1">
      <c r="A167" s="15" t="n"/>
      <c r="B167" s="15" t="n"/>
      <c r="C167" s="15" t="n"/>
      <c r="D167" s="15" t="n"/>
      <c r="E167" s="15" t="n"/>
      <c r="F167" s="14" t="n"/>
      <c r="G167" s="24" t="n"/>
      <c r="H167" s="24" t="n"/>
      <c r="I167" s="15" t="n"/>
      <c r="J167" s="20" t="n"/>
      <c r="K167" s="29">
        <f>IF(A167="","",IF(G167="Terminé","",IF(G167="Bloqué","Blocage",IF(AND(F167&lt;Paramètres!$B$2,F167&lt;&gt;""),"En retard",""))))</f>
        <v/>
      </c>
      <c r="L167" s="15" t="n"/>
      <c r="M167">
        <f>IF(Scénarios!A167="","",Scénarios!A167)</f>
        <v/>
      </c>
      <c r="O167">
        <f>Paramètres!E168</f>
        <v/>
      </c>
      <c r="P167">
        <f>Paramètres!F168</f>
        <v/>
      </c>
    </row>
    <row r="168" ht="31" customHeight="1">
      <c r="A168" s="15" t="n"/>
      <c r="B168" s="15" t="n"/>
      <c r="C168" s="15" t="n"/>
      <c r="D168" s="15" t="n"/>
      <c r="E168" s="15" t="n"/>
      <c r="F168" s="14" t="n"/>
      <c r="G168" s="24" t="n"/>
      <c r="H168" s="24" t="n"/>
      <c r="I168" s="15" t="n"/>
      <c r="J168" s="20" t="n"/>
      <c r="K168" s="28">
        <f>IF(A168="","",IF(G168="Terminé","",IF(G168="Bloqué","Blocage",IF(AND(F168&lt;Paramètres!$B$2,F168&lt;&gt;""),"En retard",""))))</f>
        <v/>
      </c>
      <c r="L168" s="15" t="n"/>
      <c r="M168">
        <f>IF(Scénarios!A168="","",Scénarios!A168)</f>
        <v/>
      </c>
      <c r="O168">
        <f>Paramètres!E169</f>
        <v/>
      </c>
      <c r="P168">
        <f>Paramètres!F169</f>
        <v/>
      </c>
    </row>
    <row r="169" ht="31" customHeight="1">
      <c r="A169" s="15" t="n"/>
      <c r="B169" s="15" t="n"/>
      <c r="C169" s="15" t="n"/>
      <c r="D169" s="15" t="n"/>
      <c r="E169" s="15" t="n"/>
      <c r="F169" s="14" t="n"/>
      <c r="G169" s="24" t="n"/>
      <c r="H169" s="24" t="n"/>
      <c r="I169" s="15" t="n"/>
      <c r="J169" s="20" t="n"/>
      <c r="K169" s="29">
        <f>IF(A169="","",IF(G169="Terminé","",IF(G169="Bloqué","Blocage",IF(AND(F169&lt;Paramètres!$B$2,F169&lt;&gt;""),"En retard",""))))</f>
        <v/>
      </c>
      <c r="L169" s="15" t="n"/>
      <c r="M169">
        <f>IF(Scénarios!A169="","",Scénarios!A169)</f>
        <v/>
      </c>
      <c r="O169">
        <f>Paramètres!E170</f>
        <v/>
      </c>
      <c r="P169">
        <f>Paramètres!F170</f>
        <v/>
      </c>
    </row>
    <row r="170" ht="31" customHeight="1">
      <c r="A170" s="15" t="n"/>
      <c r="B170" s="15" t="n"/>
      <c r="C170" s="15" t="n"/>
      <c r="D170" s="15" t="n"/>
      <c r="E170" s="15" t="n"/>
      <c r="F170" s="14" t="n"/>
      <c r="G170" s="24" t="n"/>
      <c r="H170" s="24" t="n"/>
      <c r="I170" s="15" t="n"/>
      <c r="J170" s="20" t="n"/>
      <c r="K170" s="28">
        <f>IF(A170="","",IF(G170="Terminé","",IF(G170="Bloqué","Blocage",IF(AND(F170&lt;Paramètres!$B$2,F170&lt;&gt;""),"En retard",""))))</f>
        <v/>
      </c>
      <c r="L170" s="15" t="n"/>
      <c r="M170">
        <f>IF(Scénarios!A170="","",Scénarios!A170)</f>
        <v/>
      </c>
      <c r="O170">
        <f>Paramètres!E171</f>
        <v/>
      </c>
      <c r="P170">
        <f>Paramètres!F171</f>
        <v/>
      </c>
    </row>
    <row r="171" ht="31" customHeight="1">
      <c r="A171" s="15" t="n"/>
      <c r="B171" s="15" t="n"/>
      <c r="C171" s="15" t="n"/>
      <c r="D171" s="15" t="n"/>
      <c r="E171" s="15" t="n"/>
      <c r="F171" s="14" t="n"/>
      <c r="G171" s="24" t="n"/>
      <c r="H171" s="24" t="n"/>
      <c r="I171" s="15" t="n"/>
      <c r="J171" s="20" t="n"/>
      <c r="K171" s="29">
        <f>IF(A171="","",IF(G171="Terminé","",IF(G171="Bloqué","Blocage",IF(AND(F171&lt;Paramètres!$B$2,F171&lt;&gt;""),"En retard",""))))</f>
        <v/>
      </c>
      <c r="L171" s="15" t="n"/>
      <c r="M171">
        <f>IF(Scénarios!A171="","",Scénarios!A171)</f>
        <v/>
      </c>
      <c r="O171">
        <f>Paramètres!E172</f>
        <v/>
      </c>
      <c r="P171">
        <f>Paramètres!F172</f>
        <v/>
      </c>
    </row>
    <row r="172" ht="31" customHeight="1">
      <c r="A172" s="15" t="n"/>
      <c r="B172" s="15" t="n"/>
      <c r="C172" s="15" t="n"/>
      <c r="D172" s="15" t="n"/>
      <c r="E172" s="15" t="n"/>
      <c r="F172" s="14" t="n"/>
      <c r="G172" s="24" t="n"/>
      <c r="H172" s="24" t="n"/>
      <c r="I172" s="15" t="n"/>
      <c r="J172" s="20" t="n"/>
      <c r="K172" s="28">
        <f>IF(A172="","",IF(G172="Terminé","",IF(G172="Bloqué","Blocage",IF(AND(F172&lt;Paramètres!$B$2,F172&lt;&gt;""),"En retard",""))))</f>
        <v/>
      </c>
      <c r="L172" s="15" t="n"/>
      <c r="M172">
        <f>IF(Scénarios!A172="","",Scénarios!A172)</f>
        <v/>
      </c>
      <c r="O172">
        <f>Paramètres!E173</f>
        <v/>
      </c>
      <c r="P172">
        <f>Paramètres!F173</f>
        <v/>
      </c>
    </row>
    <row r="173" ht="31" customHeight="1">
      <c r="A173" s="15" t="n"/>
      <c r="B173" s="15" t="n"/>
      <c r="C173" s="15" t="n"/>
      <c r="D173" s="15" t="n"/>
      <c r="E173" s="15" t="n"/>
      <c r="F173" s="14" t="n"/>
      <c r="G173" s="24" t="n"/>
      <c r="H173" s="24" t="n"/>
      <c r="I173" s="15" t="n"/>
      <c r="J173" s="20" t="n"/>
      <c r="K173" s="29">
        <f>IF(A173="","",IF(G173="Terminé","",IF(G173="Bloqué","Blocage",IF(AND(F173&lt;Paramètres!$B$2,F173&lt;&gt;""),"En retard",""))))</f>
        <v/>
      </c>
      <c r="L173" s="15" t="n"/>
      <c r="M173">
        <f>IF(Scénarios!A173="","",Scénarios!A173)</f>
        <v/>
      </c>
      <c r="O173">
        <f>Paramètres!E174</f>
        <v/>
      </c>
      <c r="P173">
        <f>Paramètres!F174</f>
        <v/>
      </c>
    </row>
    <row r="174" ht="31" customHeight="1">
      <c r="A174" s="15" t="n"/>
      <c r="B174" s="15" t="n"/>
      <c r="C174" s="15" t="n"/>
      <c r="D174" s="15" t="n"/>
      <c r="E174" s="15" t="n"/>
      <c r="F174" s="14" t="n"/>
      <c r="G174" s="24" t="n"/>
      <c r="H174" s="24" t="n"/>
      <c r="I174" s="15" t="n"/>
      <c r="J174" s="20" t="n"/>
      <c r="K174" s="28">
        <f>IF(A174="","",IF(G174="Terminé","",IF(G174="Bloqué","Blocage",IF(AND(F174&lt;Paramètres!$B$2,F174&lt;&gt;""),"En retard",""))))</f>
        <v/>
      </c>
      <c r="L174" s="15" t="n"/>
      <c r="M174">
        <f>IF(Scénarios!A174="","",Scénarios!A174)</f>
        <v/>
      </c>
      <c r="O174">
        <f>Paramètres!E175</f>
        <v/>
      </c>
      <c r="P174">
        <f>Paramètres!F175</f>
        <v/>
      </c>
    </row>
    <row r="175" ht="31" customHeight="1">
      <c r="A175" s="15" t="n"/>
      <c r="B175" s="15" t="n"/>
      <c r="C175" s="15" t="n"/>
      <c r="D175" s="15" t="n"/>
      <c r="E175" s="15" t="n"/>
      <c r="F175" s="14" t="n"/>
      <c r="G175" s="24" t="n"/>
      <c r="H175" s="24" t="n"/>
      <c r="I175" s="15" t="n"/>
      <c r="J175" s="20" t="n"/>
      <c r="K175" s="29">
        <f>IF(A175="","",IF(G175="Terminé","",IF(G175="Bloqué","Blocage",IF(AND(F175&lt;Paramètres!$B$2,F175&lt;&gt;""),"En retard",""))))</f>
        <v/>
      </c>
      <c r="L175" s="15" t="n"/>
      <c r="M175">
        <f>IF(Scénarios!A175="","",Scénarios!A175)</f>
        <v/>
      </c>
      <c r="O175">
        <f>Paramètres!E176</f>
        <v/>
      </c>
      <c r="P175">
        <f>Paramètres!F176</f>
        <v/>
      </c>
    </row>
    <row r="176" ht="31" customHeight="1">
      <c r="A176" s="15" t="n"/>
      <c r="B176" s="15" t="n"/>
      <c r="C176" s="15" t="n"/>
      <c r="D176" s="15" t="n"/>
      <c r="E176" s="15" t="n"/>
      <c r="F176" s="14" t="n"/>
      <c r="G176" s="24" t="n"/>
      <c r="H176" s="24" t="n"/>
      <c r="I176" s="15" t="n"/>
      <c r="J176" s="20" t="n"/>
      <c r="K176" s="28">
        <f>IF(A176="","",IF(G176="Terminé","",IF(G176="Bloqué","Blocage",IF(AND(F176&lt;Paramètres!$B$2,F176&lt;&gt;""),"En retard",""))))</f>
        <v/>
      </c>
      <c r="L176" s="15" t="n"/>
      <c r="M176">
        <f>IF(Scénarios!A176="","",Scénarios!A176)</f>
        <v/>
      </c>
      <c r="O176">
        <f>Paramètres!E177</f>
        <v/>
      </c>
      <c r="P176">
        <f>Paramètres!F177</f>
        <v/>
      </c>
    </row>
    <row r="177" ht="31" customHeight="1">
      <c r="A177" s="15" t="n"/>
      <c r="B177" s="15" t="n"/>
      <c r="C177" s="15" t="n"/>
      <c r="D177" s="15" t="n"/>
      <c r="E177" s="15" t="n"/>
      <c r="F177" s="14" t="n"/>
      <c r="G177" s="24" t="n"/>
      <c r="H177" s="24" t="n"/>
      <c r="I177" s="15" t="n"/>
      <c r="J177" s="20" t="n"/>
      <c r="K177" s="29">
        <f>IF(A177="","",IF(G177="Terminé","",IF(G177="Bloqué","Blocage",IF(AND(F177&lt;Paramètres!$B$2,F177&lt;&gt;""),"En retard",""))))</f>
        <v/>
      </c>
      <c r="L177" s="15" t="n"/>
      <c r="M177">
        <f>IF(Scénarios!A177="","",Scénarios!A177)</f>
        <v/>
      </c>
      <c r="O177">
        <f>Paramètres!E178</f>
        <v/>
      </c>
      <c r="P177">
        <f>Paramètres!F178</f>
        <v/>
      </c>
    </row>
    <row r="178" ht="31" customHeight="1">
      <c r="A178" s="15" t="n"/>
      <c r="B178" s="15" t="n"/>
      <c r="C178" s="15" t="n"/>
      <c r="D178" s="15" t="n"/>
      <c r="E178" s="15" t="n"/>
      <c r="F178" s="14" t="n"/>
      <c r="G178" s="24" t="n"/>
      <c r="H178" s="24" t="n"/>
      <c r="I178" s="15" t="n"/>
      <c r="J178" s="20" t="n"/>
      <c r="K178" s="28">
        <f>IF(A178="","",IF(G178="Terminé","",IF(G178="Bloqué","Blocage",IF(AND(F178&lt;Paramètres!$B$2,F178&lt;&gt;""),"En retard",""))))</f>
        <v/>
      </c>
      <c r="L178" s="15" t="n"/>
      <c r="M178">
        <f>IF(Scénarios!A178="","",Scénarios!A178)</f>
        <v/>
      </c>
      <c r="O178">
        <f>Paramètres!E179</f>
        <v/>
      </c>
      <c r="P178">
        <f>Paramètres!F179</f>
        <v/>
      </c>
    </row>
    <row r="179" ht="31" customHeight="1">
      <c r="A179" s="15" t="n"/>
      <c r="B179" s="15" t="n"/>
      <c r="C179" s="15" t="n"/>
      <c r="D179" s="15" t="n"/>
      <c r="E179" s="15" t="n"/>
      <c r="F179" s="14" t="n"/>
      <c r="G179" s="24" t="n"/>
      <c r="H179" s="24" t="n"/>
      <c r="I179" s="15" t="n"/>
      <c r="J179" s="20" t="n"/>
      <c r="K179" s="29">
        <f>IF(A179="","",IF(G179="Terminé","",IF(G179="Bloqué","Blocage",IF(AND(F179&lt;Paramètres!$B$2,F179&lt;&gt;""),"En retard",""))))</f>
        <v/>
      </c>
      <c r="L179" s="15" t="n"/>
      <c r="M179">
        <f>IF(Scénarios!A179="","",Scénarios!A179)</f>
        <v/>
      </c>
      <c r="O179">
        <f>Paramètres!E180</f>
        <v/>
      </c>
      <c r="P179">
        <f>Paramètres!F180</f>
        <v/>
      </c>
    </row>
    <row r="180" ht="31" customHeight="1">
      <c r="A180" s="15" t="n"/>
      <c r="B180" s="15" t="n"/>
      <c r="C180" s="15" t="n"/>
      <c r="D180" s="15" t="n"/>
      <c r="E180" s="15" t="n"/>
      <c r="F180" s="14" t="n"/>
      <c r="G180" s="24" t="n"/>
      <c r="H180" s="24" t="n"/>
      <c r="I180" s="15" t="n"/>
      <c r="J180" s="20" t="n"/>
      <c r="K180" s="28">
        <f>IF(A180="","",IF(G180="Terminé","",IF(G180="Bloqué","Blocage",IF(AND(F180&lt;Paramètres!$B$2,F180&lt;&gt;""),"En retard",""))))</f>
        <v/>
      </c>
      <c r="L180" s="15" t="n"/>
      <c r="M180">
        <f>IF(Scénarios!A180="","",Scénarios!A180)</f>
        <v/>
      </c>
      <c r="O180">
        <f>Paramètres!E181</f>
        <v/>
      </c>
      <c r="P180">
        <f>Paramètres!F181</f>
        <v/>
      </c>
    </row>
    <row r="181" ht="31" customHeight="1">
      <c r="A181" s="15" t="n"/>
      <c r="B181" s="15" t="n"/>
      <c r="C181" s="15" t="n"/>
      <c r="D181" s="15" t="n"/>
      <c r="E181" s="15" t="n"/>
      <c r="F181" s="14" t="n"/>
      <c r="G181" s="24" t="n"/>
      <c r="H181" s="24" t="n"/>
      <c r="I181" s="15" t="n"/>
      <c r="J181" s="20" t="n"/>
      <c r="K181" s="29">
        <f>IF(A181="","",IF(G181="Terminé","",IF(G181="Bloqué","Blocage",IF(AND(F181&lt;Paramètres!$B$2,F181&lt;&gt;""),"En retard",""))))</f>
        <v/>
      </c>
      <c r="L181" s="15" t="n"/>
      <c r="M181">
        <f>IF(Scénarios!A181="","",Scénarios!A181)</f>
        <v/>
      </c>
      <c r="O181">
        <f>Paramètres!E182</f>
        <v/>
      </c>
      <c r="P181">
        <f>Paramètres!F182</f>
        <v/>
      </c>
    </row>
    <row r="182" ht="31" customHeight="1">
      <c r="A182" s="15" t="n"/>
      <c r="B182" s="15" t="n"/>
      <c r="C182" s="15" t="n"/>
      <c r="D182" s="15" t="n"/>
      <c r="E182" s="15" t="n"/>
      <c r="F182" s="14" t="n"/>
      <c r="G182" s="24" t="n"/>
      <c r="H182" s="24" t="n"/>
      <c r="I182" s="15" t="n"/>
      <c r="J182" s="20" t="n"/>
      <c r="K182" s="28">
        <f>IF(A182="","",IF(G182="Terminé","",IF(G182="Bloqué","Blocage",IF(AND(F182&lt;Paramètres!$B$2,F182&lt;&gt;""),"En retard",""))))</f>
        <v/>
      </c>
      <c r="L182" s="15" t="n"/>
      <c r="M182">
        <f>IF(Scénarios!A182="","",Scénarios!A182)</f>
        <v/>
      </c>
      <c r="O182">
        <f>Paramètres!E183</f>
        <v/>
      </c>
      <c r="P182">
        <f>Paramètres!F183</f>
        <v/>
      </c>
    </row>
    <row r="183" ht="31" customHeight="1">
      <c r="A183" s="15" t="n"/>
      <c r="B183" s="15" t="n"/>
      <c r="C183" s="15" t="n"/>
      <c r="D183" s="15" t="n"/>
      <c r="E183" s="15" t="n"/>
      <c r="F183" s="14" t="n"/>
      <c r="G183" s="24" t="n"/>
      <c r="H183" s="24" t="n"/>
      <c r="I183" s="15" t="n"/>
      <c r="J183" s="20" t="n"/>
      <c r="K183" s="29">
        <f>IF(A183="","",IF(G183="Terminé","",IF(G183="Bloqué","Blocage",IF(AND(F183&lt;Paramètres!$B$2,F183&lt;&gt;""),"En retard",""))))</f>
        <v/>
      </c>
      <c r="L183" s="15" t="n"/>
      <c r="M183">
        <f>IF(Scénarios!A183="","",Scénarios!A183)</f>
        <v/>
      </c>
      <c r="O183">
        <f>Paramètres!E184</f>
        <v/>
      </c>
      <c r="P183">
        <f>Paramètres!F184</f>
        <v/>
      </c>
    </row>
    <row r="184" ht="31" customHeight="1">
      <c r="A184" s="15" t="n"/>
      <c r="B184" s="15" t="n"/>
      <c r="C184" s="15" t="n"/>
      <c r="D184" s="15" t="n"/>
      <c r="E184" s="15" t="n"/>
      <c r="F184" s="14" t="n"/>
      <c r="G184" s="24" t="n"/>
      <c r="H184" s="24" t="n"/>
      <c r="I184" s="15" t="n"/>
      <c r="J184" s="20" t="n"/>
      <c r="K184" s="28">
        <f>IF(A184="","",IF(G184="Terminé","",IF(G184="Bloqué","Blocage",IF(AND(F184&lt;Paramètres!$B$2,F184&lt;&gt;""),"En retard",""))))</f>
        <v/>
      </c>
      <c r="L184" s="15" t="n"/>
      <c r="M184">
        <f>IF(Scénarios!A184="","",Scénarios!A184)</f>
        <v/>
      </c>
      <c r="O184">
        <f>Paramètres!E185</f>
        <v/>
      </c>
      <c r="P184">
        <f>Paramètres!F185</f>
        <v/>
      </c>
    </row>
    <row r="185" ht="31" customHeight="1">
      <c r="A185" s="15" t="n"/>
      <c r="B185" s="15" t="n"/>
      <c r="C185" s="15" t="n"/>
      <c r="D185" s="15" t="n"/>
      <c r="E185" s="15" t="n"/>
      <c r="F185" s="14" t="n"/>
      <c r="G185" s="24" t="n"/>
      <c r="H185" s="24" t="n"/>
      <c r="I185" s="15" t="n"/>
      <c r="J185" s="20" t="n"/>
      <c r="K185" s="29">
        <f>IF(A185="","",IF(G185="Terminé","",IF(G185="Bloqué","Blocage",IF(AND(F185&lt;Paramètres!$B$2,F185&lt;&gt;""),"En retard",""))))</f>
        <v/>
      </c>
      <c r="L185" s="15" t="n"/>
      <c r="M185">
        <f>IF(Scénarios!A185="","",Scénarios!A185)</f>
        <v/>
      </c>
      <c r="O185">
        <f>Paramètres!E186</f>
        <v/>
      </c>
      <c r="P185">
        <f>Paramètres!F186</f>
        <v/>
      </c>
    </row>
    <row r="186" ht="31" customHeight="1">
      <c r="A186" s="15" t="n"/>
      <c r="B186" s="15" t="n"/>
      <c r="C186" s="15" t="n"/>
      <c r="D186" s="15" t="n"/>
      <c r="E186" s="15" t="n"/>
      <c r="F186" s="14" t="n"/>
      <c r="G186" s="24" t="n"/>
      <c r="H186" s="24" t="n"/>
      <c r="I186" s="15" t="n"/>
      <c r="J186" s="20" t="n"/>
      <c r="K186" s="28">
        <f>IF(A186="","",IF(G186="Terminé","",IF(G186="Bloqué","Blocage",IF(AND(F186&lt;Paramètres!$B$2,F186&lt;&gt;""),"En retard",""))))</f>
        <v/>
      </c>
      <c r="L186" s="15" t="n"/>
      <c r="M186">
        <f>IF(Scénarios!A186="","",Scénarios!A186)</f>
        <v/>
      </c>
      <c r="O186">
        <f>Paramètres!E187</f>
        <v/>
      </c>
      <c r="P186">
        <f>Paramètres!F187</f>
        <v/>
      </c>
    </row>
    <row r="187" ht="31" customHeight="1">
      <c r="A187" s="15" t="n"/>
      <c r="B187" s="15" t="n"/>
      <c r="C187" s="15" t="n"/>
      <c r="D187" s="15" t="n"/>
      <c r="E187" s="15" t="n"/>
      <c r="F187" s="14" t="n"/>
      <c r="G187" s="24" t="n"/>
      <c r="H187" s="24" t="n"/>
      <c r="I187" s="15" t="n"/>
      <c r="J187" s="20" t="n"/>
      <c r="K187" s="29">
        <f>IF(A187="","",IF(G187="Terminé","",IF(G187="Bloqué","Blocage",IF(AND(F187&lt;Paramètres!$B$2,F187&lt;&gt;""),"En retard",""))))</f>
        <v/>
      </c>
      <c r="L187" s="15" t="n"/>
      <c r="M187">
        <f>IF(Scénarios!A187="","",Scénarios!A187)</f>
        <v/>
      </c>
      <c r="O187">
        <f>Paramètres!E188</f>
        <v/>
      </c>
      <c r="P187">
        <f>Paramètres!F188</f>
        <v/>
      </c>
    </row>
    <row r="188" ht="31" customHeight="1">
      <c r="A188" s="15" t="n"/>
      <c r="B188" s="15" t="n"/>
      <c r="C188" s="15" t="n"/>
      <c r="D188" s="15" t="n"/>
      <c r="E188" s="15" t="n"/>
      <c r="F188" s="14" t="n"/>
      <c r="G188" s="24" t="n"/>
      <c r="H188" s="24" t="n"/>
      <c r="I188" s="15" t="n"/>
      <c r="J188" s="20" t="n"/>
      <c r="K188" s="28">
        <f>IF(A188="","",IF(G188="Terminé","",IF(G188="Bloqué","Blocage",IF(AND(F188&lt;Paramètres!$B$2,F188&lt;&gt;""),"En retard",""))))</f>
        <v/>
      </c>
      <c r="L188" s="15" t="n"/>
      <c r="M188">
        <f>IF(Scénarios!A188="","",Scénarios!A188)</f>
        <v/>
      </c>
      <c r="O188">
        <f>Paramètres!E189</f>
        <v/>
      </c>
      <c r="P188">
        <f>Paramètres!F189</f>
        <v/>
      </c>
    </row>
    <row r="189" ht="31" customHeight="1">
      <c r="A189" s="15" t="n"/>
      <c r="B189" s="15" t="n"/>
      <c r="C189" s="15" t="n"/>
      <c r="D189" s="15" t="n"/>
      <c r="E189" s="15" t="n"/>
      <c r="F189" s="14" t="n"/>
      <c r="G189" s="24" t="n"/>
      <c r="H189" s="24" t="n"/>
      <c r="I189" s="15" t="n"/>
      <c r="J189" s="20" t="n"/>
      <c r="K189" s="29">
        <f>IF(A189="","",IF(G189="Terminé","",IF(G189="Bloqué","Blocage",IF(AND(F189&lt;Paramètres!$B$2,F189&lt;&gt;""),"En retard",""))))</f>
        <v/>
      </c>
      <c r="L189" s="15" t="n"/>
      <c r="M189">
        <f>IF(Scénarios!A189="","",Scénarios!A189)</f>
        <v/>
      </c>
      <c r="O189">
        <f>Paramètres!E190</f>
        <v/>
      </c>
      <c r="P189">
        <f>Paramètres!F190</f>
        <v/>
      </c>
    </row>
    <row r="190" ht="31" customHeight="1">
      <c r="A190" s="15" t="n"/>
      <c r="B190" s="15" t="n"/>
      <c r="C190" s="15" t="n"/>
      <c r="D190" s="15" t="n"/>
      <c r="E190" s="15" t="n"/>
      <c r="F190" s="14" t="n"/>
      <c r="G190" s="24" t="n"/>
      <c r="H190" s="24" t="n"/>
      <c r="I190" s="15" t="n"/>
      <c r="J190" s="20" t="n"/>
      <c r="K190" s="28">
        <f>IF(A190="","",IF(G190="Terminé","",IF(G190="Bloqué","Blocage",IF(AND(F190&lt;Paramètres!$B$2,F190&lt;&gt;""),"En retard",""))))</f>
        <v/>
      </c>
      <c r="L190" s="15" t="n"/>
      <c r="M190">
        <f>IF(Scénarios!A190="","",Scénarios!A190)</f>
        <v/>
      </c>
      <c r="O190">
        <f>Paramètres!E191</f>
        <v/>
      </c>
      <c r="P190">
        <f>Paramètres!F191</f>
        <v/>
      </c>
    </row>
    <row r="191" ht="31" customHeight="1">
      <c r="A191" s="15" t="n"/>
      <c r="B191" s="15" t="n"/>
      <c r="C191" s="15" t="n"/>
      <c r="D191" s="15" t="n"/>
      <c r="E191" s="15" t="n"/>
      <c r="F191" s="14" t="n"/>
      <c r="G191" s="24" t="n"/>
      <c r="H191" s="24" t="n"/>
      <c r="I191" s="15" t="n"/>
      <c r="J191" s="20" t="n"/>
      <c r="K191" s="29">
        <f>IF(A191="","",IF(G191="Terminé","",IF(G191="Bloqué","Blocage",IF(AND(F191&lt;Paramètres!$B$2,F191&lt;&gt;""),"En retard",""))))</f>
        <v/>
      </c>
      <c r="L191" s="15" t="n"/>
      <c r="M191">
        <f>IF(Scénarios!A191="","",Scénarios!A191)</f>
        <v/>
      </c>
      <c r="O191">
        <f>Paramètres!E192</f>
        <v/>
      </c>
      <c r="P191">
        <f>Paramètres!F192</f>
        <v/>
      </c>
    </row>
    <row r="192" ht="31" customHeight="1">
      <c r="A192" s="15" t="n"/>
      <c r="B192" s="15" t="n"/>
      <c r="C192" s="15" t="n"/>
      <c r="D192" s="15" t="n"/>
      <c r="E192" s="15" t="n"/>
      <c r="F192" s="14" t="n"/>
      <c r="G192" s="24" t="n"/>
      <c r="H192" s="24" t="n"/>
      <c r="I192" s="15" t="n"/>
      <c r="J192" s="20" t="n"/>
      <c r="K192" s="28">
        <f>IF(A192="","",IF(G192="Terminé","",IF(G192="Bloqué","Blocage",IF(AND(F192&lt;Paramètres!$B$2,F192&lt;&gt;""),"En retard",""))))</f>
        <v/>
      </c>
      <c r="L192" s="15" t="n"/>
      <c r="M192">
        <f>IF(Scénarios!A192="","",Scénarios!A192)</f>
        <v/>
      </c>
      <c r="O192">
        <f>Paramètres!E193</f>
        <v/>
      </c>
      <c r="P192">
        <f>Paramètres!F193</f>
        <v/>
      </c>
    </row>
    <row r="193" ht="31" customHeight="1">
      <c r="A193" s="15" t="n"/>
      <c r="B193" s="15" t="n"/>
      <c r="C193" s="15" t="n"/>
      <c r="D193" s="15" t="n"/>
      <c r="E193" s="15" t="n"/>
      <c r="F193" s="14" t="n"/>
      <c r="G193" s="24" t="n"/>
      <c r="H193" s="24" t="n"/>
      <c r="I193" s="15" t="n"/>
      <c r="J193" s="20" t="n"/>
      <c r="K193" s="29">
        <f>IF(A193="","",IF(G193="Terminé","",IF(G193="Bloqué","Blocage",IF(AND(F193&lt;Paramètres!$B$2,F193&lt;&gt;""),"En retard",""))))</f>
        <v/>
      </c>
      <c r="L193" s="15" t="n"/>
      <c r="M193">
        <f>IF(Scénarios!A193="","",Scénarios!A193)</f>
        <v/>
      </c>
      <c r="O193">
        <f>Paramètres!E194</f>
        <v/>
      </c>
      <c r="P193">
        <f>Paramètres!F194</f>
        <v/>
      </c>
    </row>
    <row r="194" ht="31" customHeight="1">
      <c r="A194" s="15" t="n"/>
      <c r="B194" s="15" t="n"/>
      <c r="C194" s="15" t="n"/>
      <c r="D194" s="15" t="n"/>
      <c r="E194" s="15" t="n"/>
      <c r="F194" s="14" t="n"/>
      <c r="G194" s="24" t="n"/>
      <c r="H194" s="24" t="n"/>
      <c r="I194" s="15" t="n"/>
      <c r="J194" s="20" t="n"/>
      <c r="K194" s="28">
        <f>IF(A194="","",IF(G194="Terminé","",IF(G194="Bloqué","Blocage",IF(AND(F194&lt;Paramètres!$B$2,F194&lt;&gt;""),"En retard",""))))</f>
        <v/>
      </c>
      <c r="L194" s="15" t="n"/>
      <c r="M194">
        <f>IF(Scénarios!A194="","",Scénarios!A194)</f>
        <v/>
      </c>
      <c r="O194">
        <f>Paramètres!E195</f>
        <v/>
      </c>
      <c r="P194">
        <f>Paramètres!F195</f>
        <v/>
      </c>
    </row>
    <row r="195" ht="31" customHeight="1">
      <c r="A195" s="15" t="n"/>
      <c r="B195" s="15" t="n"/>
      <c r="C195" s="15" t="n"/>
      <c r="D195" s="15" t="n"/>
      <c r="E195" s="15" t="n"/>
      <c r="F195" s="14" t="n"/>
      <c r="G195" s="24" t="n"/>
      <c r="H195" s="24" t="n"/>
      <c r="I195" s="15" t="n"/>
      <c r="J195" s="20" t="n"/>
      <c r="K195" s="29">
        <f>IF(A195="","",IF(G195="Terminé","",IF(G195="Bloqué","Blocage",IF(AND(F195&lt;Paramètres!$B$2,F195&lt;&gt;""),"En retard",""))))</f>
        <v/>
      </c>
      <c r="L195" s="15" t="n"/>
      <c r="M195">
        <f>IF(Scénarios!A195="","",Scénarios!A195)</f>
        <v/>
      </c>
      <c r="O195">
        <f>Paramètres!E196</f>
        <v/>
      </c>
      <c r="P195">
        <f>Paramètres!F196</f>
        <v/>
      </c>
    </row>
    <row r="196" ht="31" customHeight="1">
      <c r="A196" s="15" t="n"/>
      <c r="B196" s="15" t="n"/>
      <c r="C196" s="15" t="n"/>
      <c r="D196" s="15" t="n"/>
      <c r="E196" s="15" t="n"/>
      <c r="F196" s="14" t="n"/>
      <c r="G196" s="24" t="n"/>
      <c r="H196" s="24" t="n"/>
      <c r="I196" s="15" t="n"/>
      <c r="J196" s="20" t="n"/>
      <c r="K196" s="28">
        <f>IF(A196="","",IF(G196="Terminé","",IF(G196="Bloqué","Blocage",IF(AND(F196&lt;Paramètres!$B$2,F196&lt;&gt;""),"En retard",""))))</f>
        <v/>
      </c>
      <c r="L196" s="15" t="n"/>
      <c r="M196">
        <f>IF(Scénarios!A196="","",Scénarios!A196)</f>
        <v/>
      </c>
      <c r="O196">
        <f>Paramètres!E197</f>
        <v/>
      </c>
      <c r="P196">
        <f>Paramètres!F197</f>
        <v/>
      </c>
    </row>
    <row r="197" ht="31" customHeight="1">
      <c r="A197" s="15" t="n"/>
      <c r="B197" s="15" t="n"/>
      <c r="C197" s="15" t="n"/>
      <c r="D197" s="15" t="n"/>
      <c r="E197" s="15" t="n"/>
      <c r="F197" s="14" t="n"/>
      <c r="G197" s="24" t="n"/>
      <c r="H197" s="24" t="n"/>
      <c r="I197" s="15" t="n"/>
      <c r="J197" s="20" t="n"/>
      <c r="K197" s="29">
        <f>IF(A197="","",IF(G197="Terminé","",IF(G197="Bloqué","Blocage",IF(AND(F197&lt;Paramètres!$B$2,F197&lt;&gt;""),"En retard",""))))</f>
        <v/>
      </c>
      <c r="L197" s="15" t="n"/>
      <c r="M197">
        <f>IF(Scénarios!A197="","",Scénarios!A197)</f>
        <v/>
      </c>
      <c r="O197">
        <f>Paramètres!E198</f>
        <v/>
      </c>
      <c r="P197">
        <f>Paramètres!F198</f>
        <v/>
      </c>
    </row>
    <row r="198" ht="31" customHeight="1">
      <c r="A198" s="15" t="n"/>
      <c r="B198" s="15" t="n"/>
      <c r="C198" s="15" t="n"/>
      <c r="D198" s="15" t="n"/>
      <c r="E198" s="15" t="n"/>
      <c r="F198" s="14" t="n"/>
      <c r="G198" s="24" t="n"/>
      <c r="H198" s="24" t="n"/>
      <c r="I198" s="15" t="n"/>
      <c r="J198" s="20" t="n"/>
      <c r="K198" s="28">
        <f>IF(A198="","",IF(G198="Terminé","",IF(G198="Bloqué","Blocage",IF(AND(F198&lt;Paramètres!$B$2,F198&lt;&gt;""),"En retard",""))))</f>
        <v/>
      </c>
      <c r="L198" s="15" t="n"/>
      <c r="M198">
        <f>IF(Scénarios!A198="","",Scénarios!A198)</f>
        <v/>
      </c>
      <c r="O198">
        <f>Paramètres!E199</f>
        <v/>
      </c>
      <c r="P198">
        <f>Paramètres!F199</f>
        <v/>
      </c>
    </row>
    <row r="199" ht="31" customHeight="1">
      <c r="A199" s="15" t="n"/>
      <c r="B199" s="15" t="n"/>
      <c r="C199" s="15" t="n"/>
      <c r="D199" s="15" t="n"/>
      <c r="E199" s="15" t="n"/>
      <c r="F199" s="14" t="n"/>
      <c r="G199" s="24" t="n"/>
      <c r="H199" s="24" t="n"/>
      <c r="I199" s="15" t="n"/>
      <c r="J199" s="20" t="n"/>
      <c r="K199" s="29">
        <f>IF(A199="","",IF(G199="Terminé","",IF(G199="Bloqué","Blocage",IF(AND(F199&lt;Paramètres!$B$2,F199&lt;&gt;""),"En retard",""))))</f>
        <v/>
      </c>
      <c r="L199" s="15" t="n"/>
      <c r="M199">
        <f>IF(Scénarios!A199="","",Scénarios!A199)</f>
        <v/>
      </c>
      <c r="O199">
        <f>Paramètres!E200</f>
        <v/>
      </c>
      <c r="P199">
        <f>Paramètres!F200</f>
        <v/>
      </c>
    </row>
    <row r="200" ht="31" customHeight="1">
      <c r="A200" s="15" t="n"/>
      <c r="B200" s="15" t="n"/>
      <c r="C200" s="15" t="n"/>
      <c r="D200" s="15" t="n"/>
      <c r="E200" s="15" t="n"/>
      <c r="F200" s="14" t="n"/>
      <c r="G200" s="24" t="n"/>
      <c r="H200" s="24" t="n"/>
      <c r="I200" s="15" t="n"/>
      <c r="J200" s="20" t="n"/>
      <c r="K200" s="28">
        <f>IF(A200="","",IF(G200="Terminé","",IF(G200="Bloqué","Blocage",IF(AND(F200&lt;Paramètres!$B$2,F200&lt;&gt;""),"En retard",""))))</f>
        <v/>
      </c>
      <c r="L200" s="15" t="n"/>
      <c r="M200">
        <f>IF(Scénarios!A200="","",Scénarios!A200)</f>
        <v/>
      </c>
      <c r="O200">
        <f>Paramètres!E201</f>
        <v/>
      </c>
      <c r="P200">
        <f>Paramètres!F201</f>
        <v/>
      </c>
    </row>
    <row r="201" ht="31" customHeight="1">
      <c r="A201" s="15" t="n"/>
      <c r="B201" s="15" t="n"/>
      <c r="C201" s="15" t="n"/>
      <c r="D201" s="15" t="n"/>
      <c r="E201" s="15" t="n"/>
      <c r="F201" s="14" t="n"/>
      <c r="G201" s="24" t="n"/>
      <c r="H201" s="24" t="n"/>
      <c r="I201" s="15" t="n"/>
      <c r="J201" s="20" t="n"/>
      <c r="K201" s="29">
        <f>IF(A201="","",IF(G201="Terminé","",IF(G201="Bloqué","Blocage",IF(AND(F201&lt;Paramètres!$B$2,F201&lt;&gt;""),"En retard",""))))</f>
        <v/>
      </c>
      <c r="L201" s="15" t="n"/>
      <c r="M201">
        <f>IF(Scénarios!A201="","",Scénarios!A201)</f>
        <v/>
      </c>
      <c r="O201">
        <f>Paramètres!E202</f>
        <v/>
      </c>
      <c r="P201">
        <f>Paramètres!F202</f>
        <v/>
      </c>
    </row>
  </sheetData>
  <conditionalFormatting sqref="A2:L201">
    <cfRule type="expression" priority="1" dxfId="5" stopIfTrue="1">
      <formula>AND($A2&lt;&gt;"",$G2="Bloqué",$H2="Critique")</formula>
    </cfRule>
  </conditionalFormatting>
  <conditionalFormatting sqref="F2:F201">
    <cfRule type="expression" priority="2" dxfId="0" stopIfTrue="1">
      <formula>AND($A2&lt;&gt;"",$F2&lt;&gt;"",$N$2&lt;&gt;"",$F2&lt;$N$2,$G2&lt;&gt;"Terminé",$G2&lt;&gt;"Abandonné")</formula>
    </cfRule>
  </conditionalFormatting>
  <conditionalFormatting sqref="G2:G201">
    <cfRule type="expression" priority="3" dxfId="4" stopIfTrue="1">
      <formula>AND($A2&lt;&gt;"",$G2="")</formula>
    </cfRule>
    <cfRule type="expression" priority="4" dxfId="1" stopIfTrue="1">
      <formula>AND($A2&lt;&gt;"",$G2="Terminé")</formula>
    </cfRule>
    <cfRule type="expression" priority="5" dxfId="2" stopIfTrue="1">
      <formula>AND($A2&lt;&gt;"",$G2="Abandonné")</formula>
    </cfRule>
  </conditionalFormatting>
  <conditionalFormatting sqref="K2:K201">
    <cfRule type="expression" priority="6" dxfId="3" stopIfTrue="1">
      <formula>AND($A2&lt;&gt;"",$K2="Blocage")</formula>
    </cfRule>
    <cfRule type="expression" priority="7" dxfId="0" stopIfTrue="1">
      <formula>AND($A2&lt;&gt;"",$K2="En retard")</formula>
    </cfRule>
  </conditionalFormatting>
  <dataValidations count="6">
    <dataValidation sqref="A2:A201" showDropDown="0" showInputMessage="0" showErrorMessage="1" allowBlank="0" errorTitle="ID non valide" error="L’ID action doit être obligatoire et unique." type="custom">
      <formula1>=COUNTIF($A$2:$A$201,A2)=1</formula1>
    </dataValidation>
    <dataValidation sqref="B2:B201" showDropDown="0" showInputMessage="0" showErrorMessage="1" allowBlank="0" errorTitle="Scénario non valide" error="Choisissez un ID présent dans la feuille Scénarios." type="list">
      <formula1>$M$2:$M$101</formula1>
    </dataValidation>
    <dataValidation sqref="F2:F201" showDropDown="0" showInputMessage="0" showErrorMessage="1" allowBlank="0" errorTitle="Échéance non valide" error="Saisissez une échéance valide au format jj/mm/aaaa." type="custom">
      <formula1>=OR(F2="",AND(ISNUMBER(F2),F2&gt;=DATE(2000,1,1),F2&lt;=DATE(2100,12,31)))</formula1>
    </dataValidation>
    <dataValidation sqref="G2:G201" showDropDown="0" showInputMessage="0" showErrorMessage="1" allowBlank="0" errorTitle="Statut non valide" error="Choisissez un statut dans la liste proposée." type="list">
      <formula1>$O$2:$O$6</formula1>
    </dataValidation>
    <dataValidation sqref="H2:H201" showDropDown="0" showInputMessage="0" showErrorMessage="1" allowBlank="0" errorTitle="Priorité non valide" error="Choisissez une priorité dans la liste proposée." type="list">
      <formula1>$P$2:$P$5</formula1>
    </dataValidation>
    <dataValidation sqref="J2:J201" showDropDown="0" showInputMessage="0" showErrorMessage="1" allowBlank="0" errorTitle="Montant non valide" error="Saisissez un coût estimé positif ou nul.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2026-09-08T09:16:03Z</dcterms:created>
  <dcterms:modified xmlns:dcterms="http://purl.org/dc/terms/" xmlns:xsi="http://www.w3.org/2001/XMLSchema-instance" xsi:type="dcterms:W3CDTF">2026-09-08T09:16:05+00:00Z</dcterms:modified>
</cp:coreProperties>
</file>