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thèse" sheetId="1" state="visible" r:id="rId1"/>
    <sheet xmlns:r="http://schemas.openxmlformats.org/officeDocument/2006/relationships" name="Planning répétitions" sheetId="2" state="visible" r:id="rId2"/>
    <sheet xmlns:r="http://schemas.openxmlformats.org/officeDocument/2006/relationships" name="Paramètres" sheetId="3" state="visible" r:id="rId3"/>
    <sheet xmlns:r="http://schemas.openxmlformats.org/officeDocument/2006/relationships" name="Ressources" sheetId="4" state="visible" r:id="rId4"/>
  </sheets>
  <definedNames>
    <definedName name="_xlnm._FilterDatabase" localSheetId="1" hidden="1">'Planning répétitions'!$A$3:$P$103</definedName>
    <definedName name="_xlnm.Print_Area" localSheetId="1">'Planning répétitions'!$A$1:$P$103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 &quot;min&quot;"/>
    <numFmt numFmtId="166" formatCode="0.0%"/>
    <numFmt numFmtId="167" formatCode="0.0 &quot;h&quot;"/>
    <numFmt numFmtId="168" formatCode="hh:mm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i val="1"/>
      <color rgb="006F6574"/>
      <sz val="9"/>
    </font>
    <font>
      <name val="Aptos"/>
      <b val="1"/>
      <color rgb="002E2633"/>
      <sz val="10"/>
    </font>
    <font>
      <name val="Aptos"/>
      <color rgb="002E2633"/>
      <sz val="10"/>
    </font>
    <font>
      <name val="Aptos"/>
      <b val="1"/>
      <color rgb="00FFFFFF"/>
      <sz val="10"/>
    </font>
    <font>
      <name val="Aptos Display"/>
      <b val="1"/>
      <color rgb="00352646"/>
      <sz val="14"/>
    </font>
  </fonts>
  <fills count="9">
    <fill>
      <patternFill/>
    </fill>
    <fill>
      <patternFill patternType="gray125"/>
    </fill>
    <fill>
      <patternFill patternType="solid">
        <fgColor rgb="00352646"/>
      </patternFill>
    </fill>
    <fill>
      <patternFill patternType="solid">
        <fgColor rgb="00FFF5ED"/>
      </patternFill>
    </fill>
    <fill>
      <patternFill patternType="solid">
        <fgColor rgb="00E7E6E6"/>
      </patternFill>
    </fill>
    <fill>
      <patternFill patternType="solid">
        <fgColor rgb="00DF5149"/>
      </patternFill>
    </fill>
    <fill>
      <patternFill patternType="solid">
        <fgColor rgb="00FFFFFF"/>
      </patternFill>
    </fill>
    <fill>
      <patternFill patternType="solid">
        <fgColor rgb="00DDEBF7"/>
      </patternFill>
    </fill>
    <fill>
      <patternFill patternType="solid">
        <fgColor rgb="00FFF0AE"/>
      </patternFill>
    </fill>
  </fills>
  <borders count="6">
    <border>
      <left/>
      <right/>
      <top/>
      <bottom/>
      <diagonal/>
    </border>
    <border>
      <left style="thin">
        <color rgb="00DFD3DF"/>
      </left>
      <right style="thin">
        <color rgb="00DFD3DF"/>
      </right>
      <top style="thin">
        <color rgb="00DFD3DF"/>
      </top>
      <bottom style="thin">
        <color rgb="00DFD3DF"/>
      </bottom>
    </border>
    <border>
      <left/>
      <right/>
      <top style="thin">
        <color rgb="00DFD3DF"/>
      </top>
      <bottom/>
      <diagonal/>
    </border>
    <border>
      <left/>
      <right style="thin">
        <color rgb="00DFD3DF"/>
      </right>
      <top style="thin">
        <color rgb="00DFD3DF"/>
      </top>
      <bottom/>
      <diagonal/>
    </border>
    <border>
      <left/>
      <right/>
      <top style="thin">
        <color rgb="00DFD3DF"/>
      </top>
      <bottom style="thin">
        <color rgb="00DFD3DF"/>
      </bottom>
      <diagonal/>
    </border>
    <border>
      <left/>
      <right style="thin">
        <color rgb="00DFD3DF"/>
      </right>
      <top style="thin">
        <color rgb="00DFD3DF"/>
      </top>
      <bottom style="thin">
        <color rgb="00DFD3DF"/>
      </bottom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164" fontId="4" fillId="4" borderId="1" applyAlignment="1" pivotButton="0" quotePrefix="0" xfId="0">
      <alignment horizontal="center" vertical="center" wrapText="1"/>
    </xf>
    <xf numFmtId="165" fontId="4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1" fontId="6" fillId="4" borderId="1" applyAlignment="1" pivotButton="0" quotePrefix="0" xfId="0">
      <alignment horizontal="center" vertical="center" wrapText="1"/>
    </xf>
    <xf numFmtId="166" fontId="6" fillId="4" borderId="1" applyAlignment="1" pivotButton="0" quotePrefix="0" xfId="0">
      <alignment horizontal="center" vertical="center" wrapText="1"/>
    </xf>
    <xf numFmtId="165" fontId="6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1" fontId="4" fillId="4" borderId="1" applyAlignment="1" pivotButton="0" quotePrefix="0" xfId="0">
      <alignment horizontal="center" vertical="center" wrapText="1"/>
    </xf>
    <xf numFmtId="167" fontId="4" fillId="4" borderId="1" applyAlignment="1" pivotButton="0" quotePrefix="0" xfId="0">
      <alignment horizontal="center" vertical="center" wrapText="1"/>
    </xf>
    <xf numFmtId="0" fontId="0" fillId="6" borderId="1" pivotButton="0" quotePrefix="0" xfId="0"/>
    <xf numFmtId="0" fontId="4" fillId="7" borderId="1" applyAlignment="1" applyProtection="1" pivotButton="0" quotePrefix="0" xfId="0">
      <alignment horizontal="center" vertical="center" wrapText="1"/>
      <protection locked="0" hidden="0"/>
    </xf>
    <xf numFmtId="0" fontId="4" fillId="7" borderId="1" applyAlignment="1" applyProtection="1" pivotButton="0" quotePrefix="0" xfId="0">
      <alignment horizontal="left" vertical="center" wrapText="1"/>
      <protection locked="0" hidden="0"/>
    </xf>
    <xf numFmtId="164" fontId="4" fillId="7" borderId="1" applyAlignment="1" applyProtection="1" pivotButton="0" quotePrefix="0" xfId="0">
      <alignment horizontal="center" vertical="center" wrapText="1"/>
      <protection locked="0" hidden="0"/>
    </xf>
    <xf numFmtId="168" fontId="4" fillId="7" borderId="1" applyAlignment="1" applyProtection="1" pivotButton="0" quotePrefix="0" xfId="0">
      <alignment horizontal="center" vertical="center" wrapText="1"/>
      <protection locked="0" hidden="0"/>
    </xf>
    <xf numFmtId="1" fontId="4" fillId="7" borderId="1" applyAlignment="1" applyProtection="1" pivotButton="0" quotePrefix="0" xfId="0">
      <alignment horizontal="center" vertical="center" wrapText="1"/>
      <protection locked="0" hidden="0"/>
    </xf>
    <xf numFmtId="0" fontId="4" fillId="4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/>
    </xf>
    <xf numFmtId="164" fontId="4" fillId="8" borderId="1" applyAlignment="1" applyProtection="1" pivotButton="0" quotePrefix="0" xfId="0">
      <alignment horizontal="center" vertical="center" wrapText="1"/>
      <protection locked="0" hidden="0"/>
    </xf>
    <xf numFmtId="0" fontId="3" fillId="6" borderId="1" applyAlignment="1" pivotButton="0" quotePrefix="0" xfId="0">
      <alignment horizontal="left" vertical="center" wrapText="1"/>
    </xf>
    <xf numFmtId="0" fontId="4" fillId="8" borderId="1" applyAlignment="1" applyProtection="1" pivotButton="0" quotePrefix="0" xfId="0">
      <alignment horizontal="left" vertical="center" wrapText="1"/>
      <protection locked="0" hidden="0"/>
    </xf>
    <xf numFmtId="168" fontId="4" fillId="8" borderId="1" applyAlignment="1" applyProtection="1" pivotButton="0" quotePrefix="0" xfId="0">
      <alignment horizontal="center" vertical="center" wrapText="1"/>
      <protection locked="0" hidden="0"/>
    </xf>
    <xf numFmtId="165" fontId="4" fillId="8" borderId="1" applyAlignment="1" applyProtection="1" pivotButton="0" quotePrefix="0" xfId="0">
      <alignment horizontal="center" vertical="center" wrapText="1"/>
      <protection locked="0" hidden="0"/>
    </xf>
    <xf numFmtId="0" fontId="0" fillId="6" borderId="1" applyAlignment="1" pivotButton="0" quotePrefix="0" xfId="0">
      <alignment horizontal="left" vertical="center" wrapText="1"/>
    </xf>
    <xf numFmtId="168" fontId="4" fillId="7" borderId="1" applyAlignment="1" applyProtection="1" pivotButton="0" quotePrefix="0" xfId="0">
      <alignment horizontal="center" vertical="center" wrapText="1"/>
      <protection locked="0" hidden="0"/>
    </xf>
    <xf numFmtId="168" fontId="4" fillId="8" borderId="1" applyAlignment="1" applyProtection="1" pivotButton="0" quotePrefix="0" xfId="0">
      <alignment horizontal="center" vertical="center" wrapText="1"/>
      <protection locked="0" hidden="0"/>
    </xf>
  </cellXfs>
  <cellStyles count="1">
    <cellStyle name="Normal" xfId="0" builtinId="0" hidden="0"/>
  </cellStyles>
  <dxfs count="5">
    <dxf>
      <font>
        <name val="Aptos"/>
        <i val="1"/>
        <strike val="1"/>
        <color rgb="00666666"/>
        <sz val="10"/>
      </font>
      <fill>
        <patternFill patternType="solid">
          <fgColor rgb="00D9D9D9"/>
        </patternFill>
      </fill>
    </dxf>
    <dxf>
      <font>
        <name val="Aptos"/>
        <b val="1"/>
        <color rgb="00FFFFFF"/>
        <sz val="10"/>
      </font>
      <fill>
        <patternFill patternType="solid">
          <fgColor rgb="00DF5149"/>
        </patternFill>
      </fill>
    </dxf>
    <dxf>
      <font>
        <name val="Aptos"/>
        <b val="1"/>
        <color rgb="002E2633"/>
        <sz val="10"/>
      </font>
      <fill>
        <patternFill patternType="solid">
          <fgColor rgb="00F4B183"/>
        </patternFill>
      </fill>
    </dxf>
    <dxf>
      <font>
        <name val="Aptos"/>
        <b val="1"/>
        <color rgb="00FFFFFF"/>
        <sz val="10"/>
      </font>
      <fill>
        <patternFill patternType="solid">
          <fgColor rgb="00397A62"/>
        </patternFill>
      </fill>
    </dxf>
    <dxf>
      <font>
        <name val="Aptos"/>
        <b val="1"/>
        <color rgb="009C0006"/>
        <sz val="10"/>
      </font>
      <fill>
        <patternFill patternType="solid">
          <fgColor rgb="00FCE4E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Rep" displayName="tRep" ref="A3:P103" headerRowCount="1">
  <autoFilter ref="A3:P103"/>
  <tableColumns count="16">
    <tableColumn id="1" name="ID"/>
    <tableColumn id="2" name="Séquence"/>
    <tableColumn id="3" name="Type"/>
    <tableColumn id="4" name="Date"/>
    <tableColumn id="5" name="Début"/>
    <tableColumn id="6" name="Fin"/>
    <tableColumn id="7" name="Durée (min)"/>
    <tableColumn id="8" name="Espace"/>
    <tableColumn id="9" name="Ressource principale"/>
    <tableColumn id="10" name="Rôle responsable"/>
    <tableColumn id="11" name="Priorité"/>
    <tableColumn id="12" name="Statut"/>
    <tableColumn id="13" name="Dépendance"/>
    <tableColumn id="14" name="Marge (min)"/>
    <tableColumn id="15" name="Notes techniques"/>
    <tableColumn id="16" name="Alerte"/>
  </tableColumns>
</table>
</file>

<file path=xl/tables/table2.xml><?xml version="1.0" encoding="utf-8"?>
<table xmlns="http://schemas.openxmlformats.org/spreadsheetml/2006/main" id="2" name="tEspaces" displayName="tEspaces" ref="A3:A6" headerRowCount="1">
  <autoFilter ref="A3:A6"/>
  <tableColumns count="1">
    <tableColumn id="1" name="Espaces"/>
  </tableColumns>
</table>
</file>

<file path=xl/tables/table3.xml><?xml version="1.0" encoding="utf-8"?>
<table xmlns="http://schemas.openxmlformats.org/spreadsheetml/2006/main" id="3" name="tRessources" displayName="tRessources" ref="C3:C6" headerRowCount="1">
  <autoFilter ref="C3:C6"/>
  <tableColumns count="1">
    <tableColumn id="3" name="Ressources principales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/Relationships>
</file>

<file path=xl/worksheets/sheet1.xml><?xml version="1.0" encoding="utf-8"?>
<worksheet xmlns="http://schemas.openxmlformats.org/spreadsheetml/2006/main">
  <sheetPr>
    <tabColor rgb="00352646"/>
    <outlinePr summaryBelow="1" summaryRight="1"/>
    <pageSetUpPr/>
  </sheetPr>
  <dimension ref="A1:F17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16" customWidth="1" min="2" max="2"/>
    <col width="22" customWidth="1" min="3" max="3"/>
    <col width="20" customWidth="1" min="4" max="4"/>
    <col width="24" customWidth="1" min="5" max="5"/>
    <col width="16" customWidth="1" min="6" max="6"/>
  </cols>
  <sheetData>
    <row r="1" ht="28" customHeight="1">
      <c r="A1" s="1" t="inlineStr">
        <is>
          <t>Synthèse du planning des répétitions</t>
        </is>
      </c>
      <c r="B1" s="2" t="n"/>
      <c r="C1" s="2" t="n"/>
      <c r="D1" s="2" t="n"/>
      <c r="E1" s="2" t="n"/>
      <c r="F1" s="3" t="n"/>
    </row>
    <row r="2" ht="22" customHeight="1">
      <c r="A2" s="4" t="inlineStr">
        <is>
          <t>Vue de décision fondée sur les 100 lignes planifiables du planning.</t>
        </is>
      </c>
    </row>
    <row r="3" ht="28" customHeight="1">
      <c r="A3" s="5" t="inlineStr">
        <is>
          <t>Période du</t>
        </is>
      </c>
      <c r="B3" s="6">
        <f>'Paramètres'!$B$2</f>
        <v/>
      </c>
      <c r="C3" s="5" t="inlineStr">
        <is>
          <t>au</t>
        </is>
      </c>
      <c r="D3" s="6">
        <f>'Paramètres'!$B$3</f>
        <v/>
      </c>
      <c r="E3" s="5" t="inlineStr">
        <is>
          <t>Capacité mensuelle (min)</t>
        </is>
      </c>
      <c r="F3" s="7">
        <f>'Paramètres'!$B$6</f>
        <v/>
      </c>
    </row>
    <row r="4"/>
    <row r="5" ht="34" customHeight="1">
      <c r="A5" s="8" t="inlineStr">
        <is>
          <t>Répétitions actives</t>
        </is>
      </c>
      <c r="B5" s="9">
        <f>COUNTIFS('Planning répétitions'!$A$4:$A$103,"&lt;&gt;",'Planning répétitions'!$L$4:$L$103,"&lt;&gt;Annulée")</f>
        <v/>
      </c>
      <c r="C5" s="8" t="inlineStr">
        <is>
          <t>Statut Planifiée</t>
        </is>
      </c>
      <c r="D5" s="9">
        <f>COUNTIFS('Planning répétitions'!$A$4:$A$103,"&lt;&gt;",'Planning répétitions'!$L$4:$L$103,"Planifiée")</f>
        <v/>
      </c>
      <c r="E5" s="8" t="inlineStr">
        <is>
          <t>Taux d’occupation</t>
        </is>
      </c>
      <c r="F5" s="10">
        <f>IFERROR(SUMIFS('Planning répétitions'!$G$4:$G$103,'Planning répétitions'!$A$4:$A$103,"&lt;&gt;",'Planning répétitions'!$L$4:$L$103,"&lt;&gt;Annulée")/'Paramètres'!$B$6,"")</f>
        <v/>
      </c>
    </row>
    <row r="6"/>
    <row r="7" ht="34" customHeight="1">
      <c r="A7" s="8" t="inlineStr">
        <is>
          <t>Minutes prévues</t>
        </is>
      </c>
      <c r="B7" s="11">
        <f>SUMIFS('Planning répétitions'!$G$4:$G$103,'Planning répétitions'!$A$4:$A$103,"&lt;&gt;",'Planning répétitions'!$L$4:$L$103,"&lt;&gt;Annulée")</f>
        <v/>
      </c>
      <c r="C7" s="8" t="inlineStr">
        <is>
          <t>Conflits</t>
        </is>
      </c>
      <c r="D7" s="9">
        <f>COUNTIFS('Planning répétitions'!$A$4:$A$103,"&lt;&gt;",'Planning répétitions'!$L$4:$L$103,"&lt;&gt;Annulée",'Planning répétitions'!$P$4:$P$103,"Conflit*")</f>
        <v/>
      </c>
      <c r="E7" s="8" t="inlineStr">
        <is>
          <t>Lignes incomplètes</t>
        </is>
      </c>
      <c r="F7" s="9">
        <f>COUNTIFS('Planning répétitions'!$A$4:$A$103,"&lt;&gt;",'Planning répétitions'!$L$4:$L$103,"&lt;&gt;Annulée",'Planning répétitions'!$P$4:$P$103,"Incomplet")</f>
        <v/>
      </c>
    </row>
    <row r="8"/>
    <row r="9">
      <c r="A9" s="8" t="inlineStr">
        <is>
          <t>Répartition par statut</t>
        </is>
      </c>
      <c r="B9" s="8" t="inlineStr">
        <is>
          <t>Nombre</t>
        </is>
      </c>
      <c r="D9" s="8" t="inlineStr">
        <is>
          <t>Charge par espace</t>
        </is>
      </c>
      <c r="E9" s="8" t="inlineStr">
        <is>
          <t>Minutes</t>
        </is>
      </c>
      <c r="F9" s="8" t="inlineStr">
        <is>
          <t>Heures</t>
        </is>
      </c>
    </row>
    <row r="10" ht="23" customHeight="1">
      <c r="A10" s="12">
        <f>'Paramètres'!$F$3</f>
        <v/>
      </c>
      <c r="B10" s="13">
        <f>COUNTIFS('Planning répétitions'!$A$4:$A$103,"&lt;&gt;",'Planning répétitions'!$L$4:$L$103,A10)</f>
        <v/>
      </c>
      <c r="D10" s="12">
        <f>'Ressources'!$A$4</f>
        <v/>
      </c>
      <c r="E10" s="7">
        <f>SUMIFS('Planning répétitions'!$G$4:$G$103,'Planning répétitions'!$H$4:$H$103,D10,'Planning répétitions'!$A$4:$A$103,"&lt;&gt;",'Planning répétitions'!$L$4:$L$103,"&lt;&gt;Annulée")</f>
        <v/>
      </c>
      <c r="F10" s="14">
        <f>IFERROR(E10/60,"")</f>
        <v/>
      </c>
    </row>
    <row r="11" ht="23" customHeight="1">
      <c r="A11" s="12">
        <f>'Paramètres'!$F$4</f>
        <v/>
      </c>
      <c r="B11" s="13">
        <f>COUNTIFS('Planning répétitions'!$A$4:$A$103,"&lt;&gt;",'Planning répétitions'!$L$4:$L$103,A11)</f>
        <v/>
      </c>
      <c r="D11" s="12">
        <f>'Ressources'!$A$5</f>
        <v/>
      </c>
      <c r="E11" s="7">
        <f>SUMIFS('Planning répétitions'!$G$4:$G$103,'Planning répétitions'!$H$4:$H$103,D11,'Planning répétitions'!$A$4:$A$103,"&lt;&gt;",'Planning répétitions'!$L$4:$L$103,"&lt;&gt;Annulée")</f>
        <v/>
      </c>
      <c r="F11" s="14">
        <f>IFERROR(E11/60,"")</f>
        <v/>
      </c>
    </row>
    <row r="12" ht="23" customHeight="1">
      <c r="A12" s="12">
        <f>'Paramètres'!$F$5</f>
        <v/>
      </c>
      <c r="B12" s="13">
        <f>COUNTIFS('Planning répétitions'!$A$4:$A$103,"&lt;&gt;",'Planning répétitions'!$L$4:$L$103,A12)</f>
        <v/>
      </c>
      <c r="D12" s="12">
        <f>'Ressources'!$A$6</f>
        <v/>
      </c>
      <c r="E12" s="7">
        <f>SUMIFS('Planning répétitions'!$G$4:$G$103,'Planning répétitions'!$H$4:$H$103,D12,'Planning répétitions'!$A$4:$A$103,"&lt;&gt;",'Planning répétitions'!$L$4:$L$103,"&lt;&gt;Annulée")</f>
        <v/>
      </c>
      <c r="F12" s="14">
        <f>IFERROR(E12/60,"")</f>
        <v/>
      </c>
    </row>
    <row r="13" ht="23" customHeight="1">
      <c r="A13" s="12">
        <f>'Paramètres'!$F$6</f>
        <v/>
      </c>
      <c r="B13" s="13">
        <f>COUNTIFS('Planning répétitions'!$A$4:$A$103,"&lt;&gt;",'Planning répétitions'!$L$4:$L$103,A13)</f>
        <v/>
      </c>
      <c r="D13" s="15" t="n"/>
      <c r="E13" s="15" t="n"/>
      <c r="F13" s="15" t="n"/>
    </row>
    <row r="14" ht="23" customHeight="1">
      <c r="A14" s="12">
        <f>'Paramètres'!$F$7</f>
        <v/>
      </c>
      <c r="B14" s="13">
        <f>COUNTIFS('Planning répétitions'!$A$4:$A$103,"&lt;&gt;",'Planning répétitions'!$L$4:$L$103,A14)</f>
        <v/>
      </c>
      <c r="D14" s="15" t="n"/>
      <c r="E14" s="15" t="n"/>
      <c r="F14" s="15" t="n"/>
    </row>
    <row r="15"/>
    <row r="16"/>
    <row r="17">
      <c r="A17" s="4" t="inlineStr">
        <is>
          <t>Les charges et alertes excluent les lignes au statut Annulée.</t>
        </is>
      </c>
    </row>
  </sheetData>
  <mergeCells count="1"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DF5149"/>
    <outlinePr summaryBelow="1" summaryRight="1"/>
    <pageSetUpPr fitToPage="1"/>
  </sheetPr>
  <dimension ref="A1:P10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25" customWidth="1" min="2" max="2"/>
    <col width="16" customWidth="1" min="3" max="3"/>
    <col width="13" customWidth="1" min="4" max="4"/>
    <col width="10" customWidth="1" min="5" max="5"/>
    <col width="10" customWidth="1" min="6" max="6"/>
    <col width="13" customWidth="1" min="7" max="7"/>
    <col width="15" customWidth="1" min="8" max="8"/>
    <col width="22" customWidth="1" min="9" max="9"/>
    <col width="23" customWidth="1" min="10" max="10"/>
    <col width="12" customWidth="1" min="11" max="11"/>
    <col width="15" customWidth="1" min="12" max="12"/>
    <col width="14" customWidth="1" min="13" max="13"/>
    <col width="13" customWidth="1" min="14" max="14"/>
    <col width="38" customWidth="1" min="15" max="15"/>
    <col width="20" customWidth="1" min="16" max="16"/>
  </cols>
  <sheetData>
    <row r="1" ht="28" customHeight="1">
      <c r="A1" s="1" t="inlineStr">
        <is>
          <t>Planning des répétitions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3" t="n"/>
    </row>
    <row r="2" ht="22" customHeight="1">
      <c r="A2" s="4" t="inlineStr">
        <is>
          <t>Cellules bleues : saisie modifiable — cellules grises : calcul automatique.</t>
        </is>
      </c>
    </row>
    <row r="3" ht="38" customHeight="1">
      <c r="A3" s="8" t="inlineStr">
        <is>
          <t>ID</t>
        </is>
      </c>
      <c r="B3" s="8" t="inlineStr">
        <is>
          <t>Séquence</t>
        </is>
      </c>
      <c r="C3" s="8" t="inlineStr">
        <is>
          <t>Type</t>
        </is>
      </c>
      <c r="D3" s="8" t="inlineStr">
        <is>
          <t>Date</t>
        </is>
      </c>
      <c r="E3" s="8" t="inlineStr">
        <is>
          <t>Début</t>
        </is>
      </c>
      <c r="F3" s="8" t="inlineStr">
        <is>
          <t>Fin</t>
        </is>
      </c>
      <c r="G3" s="8" t="inlineStr">
        <is>
          <t>Durée (min)</t>
        </is>
      </c>
      <c r="H3" s="8" t="inlineStr">
        <is>
          <t>Espace</t>
        </is>
      </c>
      <c r="I3" s="8" t="inlineStr">
        <is>
          <t>Ressource principale</t>
        </is>
      </c>
      <c r="J3" s="8" t="inlineStr">
        <is>
          <t>Rôle responsable</t>
        </is>
      </c>
      <c r="K3" s="8" t="inlineStr">
        <is>
          <t>Priorité</t>
        </is>
      </c>
      <c r="L3" s="8" t="inlineStr">
        <is>
          <t>Statut</t>
        </is>
      </c>
      <c r="M3" s="8" t="inlineStr">
        <is>
          <t>Dépendance</t>
        </is>
      </c>
      <c r="N3" s="8" t="inlineStr">
        <is>
          <t>Marge (min)</t>
        </is>
      </c>
      <c r="O3" s="8" t="inlineStr">
        <is>
          <t>Notes techniques</t>
        </is>
      </c>
      <c r="P3" s="8" t="inlineStr">
        <is>
          <t>Alerte</t>
        </is>
      </c>
    </row>
    <row r="4" ht="28" customHeight="1">
      <c r="A4" s="16" t="inlineStr">
        <is>
          <t>REP-001</t>
        </is>
      </c>
      <c r="B4" s="17" t="inlineStr">
        <is>
          <t>Séquence Alpha</t>
        </is>
      </c>
      <c r="C4" s="16" t="inlineStr">
        <is>
          <t>Filage</t>
        </is>
      </c>
      <c r="D4" s="18" t="n">
        <v>46307</v>
      </c>
      <c r="E4" s="29" t="n">
        <v>0.375</v>
      </c>
      <c r="F4" s="29" t="n">
        <v>0.4166666666666667</v>
      </c>
      <c r="G4" s="13">
        <f>IF(OR($E4="",$F4=""),"",($F4-$E4)*1440)</f>
        <v/>
      </c>
      <c r="H4" s="16" t="inlineStr">
        <is>
          <t>Scène A</t>
        </is>
      </c>
      <c r="I4" s="16" t="inlineStr">
        <is>
          <t>Régie principale</t>
        </is>
      </c>
      <c r="J4" s="17" t="inlineStr">
        <is>
          <t>Coordination scène</t>
        </is>
      </c>
      <c r="K4" s="16" t="inlineStr">
        <is>
          <t>Haute</t>
        </is>
      </c>
      <c r="L4" s="16" t="inlineStr">
        <is>
          <t>Confirmée</t>
        </is>
      </c>
      <c r="M4" s="16" t="inlineStr"/>
      <c r="N4" s="20" t="n">
        <v>15</v>
      </c>
      <c r="O4" s="17" t="inlineStr">
        <is>
          <t>Vérifier les repères de scène fictifs.</t>
        </is>
      </c>
      <c r="P4" s="21">
        <f>IF($A4="","",IF(OR($D4="",$E4="",$F4=""),"Incomplet",IF($F4&lt;=$E4,"Horaire invalide",IF(COUNTIFS('Planning répétitions'!$D$4:$D$103,$D4,'Planning répétitions'!$H$4:$H$103,$H4,'Planning répétitions'!$E$4:$E$103,"&lt;"&amp;$F4,'Planning répétitions'!$F$4:$F$103,"&gt;"&amp;$E4)&gt;1,"Conflit espace",IF(COUNTIFS('Planning répétitions'!$D$4:$D$103,$D4,'Planning répétitions'!$I$4:$I$103,$I4,'Planning répétitions'!$E$4:$E$103,"&lt;"&amp;$F4,'Planning répétitions'!$F$4:$F$103,"&gt;"&amp;$E4)&gt;1,"Conflit ressource","OK")))))</f>
        <v/>
      </c>
    </row>
    <row r="5" ht="28" customHeight="1">
      <c r="A5" s="16" t="inlineStr">
        <is>
          <t>REP-002</t>
        </is>
      </c>
      <c r="B5" s="17" t="inlineStr">
        <is>
          <t>Séquence Bêta</t>
        </is>
      </c>
      <c r="C5" s="16" t="inlineStr">
        <is>
          <t>Son</t>
        </is>
      </c>
      <c r="D5" s="18" t="n">
        <v>46307</v>
      </c>
      <c r="E5" s="29" t="n">
        <v>0.4270833333333333</v>
      </c>
      <c r="F5" s="29" t="n">
        <v>0.4583333333333333</v>
      </c>
      <c r="G5" s="13">
        <f>IF(OR($E5="",$F5=""),"",($F5-$E5)*1440)</f>
        <v/>
      </c>
      <c r="H5" s="16" t="inlineStr">
        <is>
          <t>Scène A</t>
        </is>
      </c>
      <c r="I5" s="16" t="inlineStr">
        <is>
          <t>Kit son</t>
        </is>
      </c>
      <c r="J5" s="17" t="inlineStr">
        <is>
          <t>Référent audio</t>
        </is>
      </c>
      <c r="K5" s="16" t="inlineStr">
        <is>
          <t>Normale</t>
        </is>
      </c>
      <c r="L5" s="16" t="inlineStr">
        <is>
          <t>Planifiée</t>
        </is>
      </c>
      <c r="M5" s="16" t="inlineStr">
        <is>
          <t>REP-001</t>
        </is>
      </c>
      <c r="N5" s="20" t="n">
        <v>15</v>
      </c>
      <c r="O5" s="17" t="inlineStr">
        <is>
          <t>Tester les niveaux de diffusion.</t>
        </is>
      </c>
      <c r="P5" s="21">
        <f>IF($A5="","",IF(OR($D5="",$E5="",$F5=""),"Incomplet",IF($F5&lt;=$E5,"Horaire invalide",IF(COUNTIFS('Planning répétitions'!$D$4:$D$103,$D5,'Planning répétitions'!$H$4:$H$103,$H5,'Planning répétitions'!$E$4:$E$103,"&lt;"&amp;$F5,'Planning répétitions'!$F$4:$F$103,"&gt;"&amp;$E5)&gt;1,"Conflit espace",IF(COUNTIFS('Planning répétitions'!$D$4:$D$103,$D5,'Planning répétitions'!$I$4:$I$103,$I5,'Planning répétitions'!$E$4:$E$103,"&lt;"&amp;$F5,'Planning répétitions'!$F$4:$F$103,"&gt;"&amp;$E5)&gt;1,"Conflit ressource","OK")))))</f>
        <v/>
      </c>
    </row>
    <row r="6" ht="28" customHeight="1">
      <c r="A6" s="16" t="inlineStr">
        <is>
          <t>REP-003</t>
        </is>
      </c>
      <c r="B6" s="17" t="inlineStr">
        <is>
          <t>Ouverture fictive</t>
        </is>
      </c>
      <c r="C6" s="16" t="inlineStr">
        <is>
          <t>Lumière</t>
        </is>
      </c>
      <c r="D6" s="18" t="n">
        <v>46307</v>
      </c>
      <c r="E6" s="29" t="n">
        <v>0.3958333333333333</v>
      </c>
      <c r="F6" s="29" t="n">
        <v>0.4375</v>
      </c>
      <c r="G6" s="13">
        <f>IF(OR($E6="",$F6=""),"",($F6-$E6)*1440)</f>
        <v/>
      </c>
      <c r="H6" s="16" t="inlineStr">
        <is>
          <t>Studio 1</t>
        </is>
      </c>
      <c r="I6" s="16" t="inlineStr">
        <is>
          <t>Régie principale</t>
        </is>
      </c>
      <c r="J6" s="17" t="inlineStr">
        <is>
          <t>Référent lumière</t>
        </is>
      </c>
      <c r="K6" s="16" t="inlineStr">
        <is>
          <t>Haute</t>
        </is>
      </c>
      <c r="L6" s="16" t="inlineStr">
        <is>
          <t>Planifiée</t>
        </is>
      </c>
      <c r="M6" s="16" t="inlineStr"/>
      <c r="N6" s="20" t="n">
        <v>10</v>
      </c>
      <c r="O6" s="17" t="inlineStr">
        <is>
          <t>Préparer une conduite lumière fictive.</t>
        </is>
      </c>
      <c r="P6" s="21">
        <f>IF($A6="","",IF(OR($D6="",$E6="",$F6=""),"Incomplet",IF($F6&lt;=$E6,"Horaire invalide",IF(COUNTIFS('Planning répétitions'!$D$4:$D$103,$D6,'Planning répétitions'!$H$4:$H$103,$H6,'Planning répétitions'!$E$4:$E$103,"&lt;"&amp;$F6,'Planning répétitions'!$F$4:$F$103,"&gt;"&amp;$E6)&gt;1,"Conflit espace",IF(COUNTIFS('Planning répétitions'!$D$4:$D$103,$D6,'Planning répétitions'!$I$4:$I$103,$I6,'Planning répétitions'!$E$4:$E$103,"&lt;"&amp;$F6,'Planning répétitions'!$F$4:$F$103,"&gt;"&amp;$E6)&gt;1,"Conflit ressource","OK")))))</f>
        <v/>
      </c>
    </row>
    <row r="7" ht="28" customHeight="1">
      <c r="A7" s="16" t="inlineStr">
        <is>
          <t>REP-004</t>
        </is>
      </c>
      <c r="B7" s="17" t="inlineStr">
        <is>
          <t>Démonstration Gamma</t>
        </is>
      </c>
      <c r="C7" s="16" t="inlineStr">
        <is>
          <t>Technique</t>
        </is>
      </c>
      <c r="D7" s="18" t="n">
        <v>46308</v>
      </c>
      <c r="E7" s="29" t="n">
        <v>0.5833333333333334</v>
      </c>
      <c r="F7" s="29" t="n">
        <v>0.625</v>
      </c>
      <c r="G7" s="13">
        <f>IF(OR($E7="",$F7=""),"",($F7-$E7)*1440)</f>
        <v/>
      </c>
      <c r="H7" s="16" t="inlineStr">
        <is>
          <t>Salle test</t>
        </is>
      </c>
      <c r="I7" s="16" t="inlineStr">
        <is>
          <t>Kit projection</t>
        </is>
      </c>
      <c r="J7" s="17" t="inlineStr">
        <is>
          <t>Coordination technique</t>
        </is>
      </c>
      <c r="K7" s="16" t="inlineStr">
        <is>
          <t>Normale</t>
        </is>
      </c>
      <c r="L7" s="16" t="inlineStr">
        <is>
          <t>Réalisée</t>
        </is>
      </c>
      <c r="M7" s="16" t="inlineStr"/>
      <c r="N7" s="20" t="n">
        <v>15</v>
      </c>
      <c r="O7" s="17" t="inlineStr">
        <is>
          <t>Contrôler la source de démonstration fictive.</t>
        </is>
      </c>
      <c r="P7" s="21">
        <f>IF($A7="","",IF(OR($D7="",$E7="",$F7=""),"Incomplet",IF($F7&lt;=$E7,"Horaire invalide",IF(COUNTIFS('Planning répétitions'!$D$4:$D$103,$D7,'Planning répétitions'!$H$4:$H$103,$H7,'Planning répétitions'!$E$4:$E$103,"&lt;"&amp;$F7,'Planning répétitions'!$F$4:$F$103,"&gt;"&amp;$E7)&gt;1,"Conflit espace",IF(COUNTIFS('Planning répétitions'!$D$4:$D$103,$D7,'Planning répétitions'!$I$4:$I$103,$I7,'Planning répétitions'!$E$4:$E$103,"&lt;"&amp;$F7,'Planning répétitions'!$F$4:$F$103,"&gt;"&amp;$E7)&gt;1,"Conflit ressource","OK")))))</f>
        <v/>
      </c>
    </row>
    <row r="8" ht="28" customHeight="1">
      <c r="A8" s="16" t="inlineStr">
        <is>
          <t>REP-005</t>
        </is>
      </c>
      <c r="B8" s="17" t="inlineStr">
        <is>
          <t>Table ronde Delta</t>
        </is>
      </c>
      <c r="C8" s="16" t="inlineStr">
        <is>
          <t>Présentation</t>
        </is>
      </c>
      <c r="D8" s="18" t="n">
        <v>46308</v>
      </c>
      <c r="E8" s="29" t="n">
        <v>0.6354166666666666</v>
      </c>
      <c r="F8" s="29" t="n">
        <v>0.6666666666666666</v>
      </c>
      <c r="G8" s="13">
        <f>IF(OR($E8="",$F8=""),"",($F8-$E8)*1440)</f>
        <v/>
      </c>
      <c r="H8" s="16" t="inlineStr">
        <is>
          <t>Scène A</t>
        </is>
      </c>
      <c r="I8" s="16" t="inlineStr">
        <is>
          <t>Régie principale</t>
        </is>
      </c>
      <c r="J8" s="17" t="inlineStr">
        <is>
          <t>Coordination éditoriale</t>
        </is>
      </c>
      <c r="K8" s="16" t="inlineStr">
        <is>
          <t>Normale</t>
        </is>
      </c>
      <c r="L8" s="16" t="inlineStr">
        <is>
          <t>Confirmée</t>
        </is>
      </c>
      <c r="M8" s="16" t="inlineStr">
        <is>
          <t>REP-004</t>
        </is>
      </c>
      <c r="N8" s="20" t="n">
        <v>15</v>
      </c>
      <c r="O8" s="17" t="inlineStr">
        <is>
          <t>Valider l’ordre des prises de parole fictives.</t>
        </is>
      </c>
      <c r="P8" s="21">
        <f>IF($A8="","",IF(OR($D8="",$E8="",$F8=""),"Incomplet",IF($F8&lt;=$E8,"Horaire invalide",IF(COUNTIFS('Planning répétitions'!$D$4:$D$103,$D8,'Planning répétitions'!$H$4:$H$103,$H8,'Planning répétitions'!$E$4:$E$103,"&lt;"&amp;$F8,'Planning répétitions'!$F$4:$F$103,"&gt;"&amp;$E8)&gt;1,"Conflit espace",IF(COUNTIFS('Planning répétitions'!$D$4:$D$103,$D8,'Planning répétitions'!$I$4:$I$103,$I8,'Planning répétitions'!$E$4:$E$103,"&lt;"&amp;$F8,'Planning répétitions'!$F$4:$F$103,"&gt;"&amp;$E8)&gt;1,"Conflit ressource","OK")))))</f>
        <v/>
      </c>
    </row>
    <row r="9" ht="28" customHeight="1">
      <c r="A9" s="16" t="inlineStr">
        <is>
          <t>REP-006</t>
        </is>
      </c>
      <c r="B9" s="17" t="inlineStr">
        <is>
          <t>Transition Écho</t>
        </is>
      </c>
      <c r="C9" s="16" t="inlineStr">
        <is>
          <t>Filage</t>
        </is>
      </c>
      <c r="D9" s="18" t="n">
        <v>46309</v>
      </c>
      <c r="E9" s="29" t="n">
        <v>0.375</v>
      </c>
      <c r="F9" s="29" t="n">
        <v>0.3958333333333333</v>
      </c>
      <c r="G9" s="13">
        <f>IF(OR($E9="",$F9=""),"",($F9-$E9)*1440)</f>
        <v/>
      </c>
      <c r="H9" s="16" t="inlineStr">
        <is>
          <t>Scène A</t>
        </is>
      </c>
      <c r="I9" s="16" t="inlineStr">
        <is>
          <t>Régie principale</t>
        </is>
      </c>
      <c r="J9" s="17" t="inlineStr">
        <is>
          <t>Coordination scène</t>
        </is>
      </c>
      <c r="K9" s="16" t="inlineStr">
        <is>
          <t>Basse</t>
        </is>
      </c>
      <c r="L9" s="16" t="inlineStr">
        <is>
          <t>À planifier</t>
        </is>
      </c>
      <c r="M9" s="16" t="inlineStr"/>
      <c r="N9" s="20" t="n">
        <v>10</v>
      </c>
      <c r="O9" s="17" t="inlineStr">
        <is>
          <t>Tester la transition de décor fictive.</t>
        </is>
      </c>
      <c r="P9" s="21">
        <f>IF($A9="","",IF(OR($D9="",$E9="",$F9=""),"Incomplet",IF($F9&lt;=$E9,"Horaire invalide",IF(COUNTIFS('Planning répétitions'!$D$4:$D$103,$D9,'Planning répétitions'!$H$4:$H$103,$H9,'Planning répétitions'!$E$4:$E$103,"&lt;"&amp;$F9,'Planning répétitions'!$F$4:$F$103,"&gt;"&amp;$E9)&gt;1,"Conflit espace",IF(COUNTIFS('Planning répétitions'!$D$4:$D$103,$D9,'Planning répétitions'!$I$4:$I$103,$I9,'Planning répétitions'!$E$4:$E$103,"&lt;"&amp;$F9,'Planning répétitions'!$F$4:$F$103,"&gt;"&amp;$E9)&gt;1,"Conflit ressource","OK")))))</f>
        <v/>
      </c>
    </row>
    <row r="10" ht="28" customHeight="1">
      <c r="A10" s="16" t="inlineStr">
        <is>
          <t>REP-007</t>
        </is>
      </c>
      <c r="B10" s="17" t="inlineStr">
        <is>
          <t>Capsule Zêta</t>
        </is>
      </c>
      <c r="C10" s="16" t="inlineStr">
        <is>
          <t>Son</t>
        </is>
      </c>
      <c r="D10" s="18" t="n">
        <v>46309</v>
      </c>
      <c r="E10" s="29" t="n">
        <v>0.4166666666666667</v>
      </c>
      <c r="F10" s="29" t="n">
        <v>0.4479166666666667</v>
      </c>
      <c r="G10" s="13">
        <f>IF(OR($E10="",$F10=""),"",($F10-$E10)*1440)</f>
        <v/>
      </c>
      <c r="H10" s="16" t="inlineStr">
        <is>
          <t>Studio 1</t>
        </is>
      </c>
      <c r="I10" s="16" t="inlineStr">
        <is>
          <t>Kit son</t>
        </is>
      </c>
      <c r="J10" s="17" t="inlineStr">
        <is>
          <t>Référent audio</t>
        </is>
      </c>
      <c r="K10" s="16" t="inlineStr">
        <is>
          <t>Normale</t>
        </is>
      </c>
      <c r="L10" s="16" t="inlineStr">
        <is>
          <t>Planifiée</t>
        </is>
      </c>
      <c r="M10" s="16" t="inlineStr"/>
      <c r="N10" s="20" t="n">
        <v>10</v>
      </c>
      <c r="O10" s="17" t="inlineStr">
        <is>
          <t>Prévoir un essai de lecture audio fictif.</t>
        </is>
      </c>
      <c r="P10" s="21">
        <f>IF($A10="","",IF(OR($D10="",$E10="",$F10=""),"Incomplet",IF($F10&lt;=$E10,"Horaire invalide",IF(COUNTIFS('Planning répétitions'!$D$4:$D$103,$D10,'Planning répétitions'!$H$4:$H$103,$H10,'Planning répétitions'!$E$4:$E$103,"&lt;"&amp;$F10,'Planning répétitions'!$F$4:$F$103,"&gt;"&amp;$E10)&gt;1,"Conflit espace",IF(COUNTIFS('Planning répétitions'!$D$4:$D$103,$D10,'Planning répétitions'!$I$4:$I$103,$I10,'Planning répétitions'!$E$4:$E$103,"&lt;"&amp;$F10,'Planning répétitions'!$F$4:$F$103,"&gt;"&amp;$E10)&gt;1,"Conflit ressource","OK")))))</f>
        <v/>
      </c>
    </row>
    <row r="11" ht="28" customHeight="1">
      <c r="A11" s="16" t="inlineStr">
        <is>
          <t>REP-008</t>
        </is>
      </c>
      <c r="B11" s="17" t="inlineStr">
        <is>
          <t>Clôture fictive</t>
        </is>
      </c>
      <c r="C11" s="16" t="inlineStr">
        <is>
          <t>Lumière</t>
        </is>
      </c>
      <c r="D11" s="18" t="n">
        <v>46310</v>
      </c>
      <c r="E11" s="29" t="n">
        <v>0.6666666666666666</v>
      </c>
      <c r="F11" s="29" t="n">
        <v>0.7083333333333334</v>
      </c>
      <c r="G11" s="13">
        <f>IF(OR($E11="",$F11=""),"",($F11-$E11)*1440)</f>
        <v/>
      </c>
      <c r="H11" s="16" t="inlineStr">
        <is>
          <t>Scène A</t>
        </is>
      </c>
      <c r="I11" s="16" t="inlineStr">
        <is>
          <t>Régie principale</t>
        </is>
      </c>
      <c r="J11" s="17" t="inlineStr">
        <is>
          <t>Référent lumière</t>
        </is>
      </c>
      <c r="K11" s="16" t="inlineStr">
        <is>
          <t>Basse</t>
        </is>
      </c>
      <c r="L11" s="16" t="inlineStr">
        <is>
          <t>Annulée</t>
        </is>
      </c>
      <c r="M11" s="16" t="inlineStr"/>
      <c r="N11" s="20" t="n">
        <v>15</v>
      </c>
      <c r="O11" s="17" t="inlineStr">
        <is>
          <t>Séquence fictive retirée du planning actif.</t>
        </is>
      </c>
      <c r="P11" s="21">
        <f>IF($A11="","",IF(OR($D11="",$E11="",$F11=""),"Incomplet",IF($F11&lt;=$E11,"Horaire invalide",IF(COUNTIFS('Planning répétitions'!$D$4:$D$103,$D11,'Planning répétitions'!$H$4:$H$103,$H11,'Planning répétitions'!$E$4:$E$103,"&lt;"&amp;$F11,'Planning répétitions'!$F$4:$F$103,"&gt;"&amp;$E11)&gt;1,"Conflit espace",IF(COUNTIFS('Planning répétitions'!$D$4:$D$103,$D11,'Planning répétitions'!$I$4:$I$103,$I11,'Planning répétitions'!$E$4:$E$103,"&lt;"&amp;$F11,'Planning répétitions'!$F$4:$F$103,"&gt;"&amp;$E11)&gt;1,"Conflit ressource","OK")))))</f>
        <v/>
      </c>
    </row>
    <row r="12" ht="28" customHeight="1">
      <c r="A12" s="16" t="inlineStr">
        <is>
          <t>REP-009</t>
        </is>
      </c>
      <c r="B12" s="17" t="inlineStr">
        <is>
          <t>Démonstration Oméga</t>
        </is>
      </c>
      <c r="C12" s="16" t="inlineStr">
        <is>
          <t>Technique</t>
        </is>
      </c>
      <c r="D12" s="18" t="n">
        <v>46311</v>
      </c>
      <c r="E12" s="29" t="n">
        <v>0.4583333333333333</v>
      </c>
      <c r="F12" s="29" t="n">
        <v>0.5</v>
      </c>
      <c r="G12" s="13">
        <f>IF(OR($E12="",$F12=""),"",($F12-$E12)*1440)</f>
        <v/>
      </c>
      <c r="H12" s="16" t="inlineStr">
        <is>
          <t>Salle test</t>
        </is>
      </c>
      <c r="I12" s="16" t="inlineStr">
        <is>
          <t>Kit projection</t>
        </is>
      </c>
      <c r="J12" s="17" t="inlineStr">
        <is>
          <t>Coordination technique</t>
        </is>
      </c>
      <c r="K12" s="16" t="inlineStr">
        <is>
          <t>Haute</t>
        </is>
      </c>
      <c r="L12" s="16" t="inlineStr">
        <is>
          <t>Confirmée</t>
        </is>
      </c>
      <c r="M12" s="16" t="inlineStr"/>
      <c r="N12" s="20" t="n">
        <v>20</v>
      </c>
      <c r="O12" s="17" t="inlineStr">
        <is>
          <t>Tester le support de projection fictif.</t>
        </is>
      </c>
      <c r="P12" s="21">
        <f>IF($A12="","",IF(OR($D12="",$E12="",$F12=""),"Incomplet",IF($F12&lt;=$E12,"Horaire invalide",IF(COUNTIFS('Planning répétitions'!$D$4:$D$103,$D12,'Planning répétitions'!$H$4:$H$103,$H12,'Planning répétitions'!$E$4:$E$103,"&lt;"&amp;$F12,'Planning répétitions'!$F$4:$F$103,"&gt;"&amp;$E12)&gt;1,"Conflit espace",IF(COUNTIFS('Planning répétitions'!$D$4:$D$103,$D12,'Planning répétitions'!$I$4:$I$103,$I12,'Planning répétitions'!$E$4:$E$103,"&lt;"&amp;$F12,'Planning répétitions'!$F$4:$F$103,"&gt;"&amp;$E12)&gt;1,"Conflit ressource","OK")))))</f>
        <v/>
      </c>
    </row>
    <row r="13" ht="28" customHeight="1">
      <c r="A13" s="16" t="inlineStr">
        <is>
          <t>REP-010</t>
        </is>
      </c>
      <c r="B13" s="17" t="inlineStr">
        <is>
          <t>Filage général</t>
        </is>
      </c>
      <c r="C13" s="16" t="inlineStr">
        <is>
          <t>Filage</t>
        </is>
      </c>
      <c r="D13" s="18" t="n">
        <v>46312</v>
      </c>
      <c r="E13" s="29" t="n">
        <v>0.5833333333333334</v>
      </c>
      <c r="F13" s="29" t="n">
        <v>0.6666666666666666</v>
      </c>
      <c r="G13" s="13">
        <f>IF(OR($E13="",$F13=""),"",($F13-$E13)*1440)</f>
        <v/>
      </c>
      <c r="H13" s="16" t="inlineStr">
        <is>
          <t>Scène A</t>
        </is>
      </c>
      <c r="I13" s="16" t="inlineStr">
        <is>
          <t>Régie principale</t>
        </is>
      </c>
      <c r="J13" s="17" t="inlineStr">
        <is>
          <t>Coordination générale</t>
        </is>
      </c>
      <c r="K13" s="16" t="inlineStr">
        <is>
          <t>Haute</t>
        </is>
      </c>
      <c r="L13" s="16" t="inlineStr">
        <is>
          <t>Planifiée</t>
        </is>
      </c>
      <c r="M13" s="16" t="inlineStr">
        <is>
          <t>REP-009</t>
        </is>
      </c>
      <c r="N13" s="20" t="n">
        <v>30</v>
      </c>
      <c r="O13" s="17" t="inlineStr">
        <is>
          <t>Reprendre toutes les transitions fictives.</t>
        </is>
      </c>
      <c r="P13" s="21">
        <f>IF($A13="","",IF(OR($D13="",$E13="",$F13=""),"Incomplet",IF($F13&lt;=$E13,"Horaire invalide",IF(COUNTIFS('Planning répétitions'!$D$4:$D$103,$D13,'Planning répétitions'!$H$4:$H$103,$H13,'Planning répétitions'!$E$4:$E$103,"&lt;"&amp;$F13,'Planning répétitions'!$F$4:$F$103,"&gt;"&amp;$E13)&gt;1,"Conflit espace",IF(COUNTIFS('Planning répétitions'!$D$4:$D$103,$D13,'Planning répétitions'!$I$4:$I$103,$I13,'Planning répétitions'!$E$4:$E$103,"&lt;"&amp;$F13,'Planning répétitions'!$F$4:$F$103,"&gt;"&amp;$E13)&gt;1,"Conflit ressource","OK")))))</f>
        <v/>
      </c>
    </row>
    <row r="14" ht="28" customHeight="1">
      <c r="A14" s="16" t="n"/>
      <c r="B14" s="17" t="n"/>
      <c r="C14" s="16" t="n"/>
      <c r="D14" s="18" t="n"/>
      <c r="E14" s="29" t="n"/>
      <c r="F14" s="29" t="n"/>
      <c r="G14" s="13">
        <f>IF(OR($E14="",$F14=""),"",($F14-$E14)*1440)</f>
        <v/>
      </c>
      <c r="H14" s="16" t="n"/>
      <c r="I14" s="16" t="n"/>
      <c r="J14" s="17" t="n"/>
      <c r="K14" s="16" t="n"/>
      <c r="L14" s="16" t="n"/>
      <c r="M14" s="16" t="n"/>
      <c r="N14" s="20" t="n"/>
      <c r="O14" s="17" t="n"/>
      <c r="P14" s="21">
        <f>IF($A14="","",IF(OR($D14="",$E14="",$F14=""),"Incomplet",IF($F14&lt;=$E14,"Horaire invalide",IF(COUNTIFS('Planning répétitions'!$D$4:$D$103,$D14,'Planning répétitions'!$H$4:$H$103,$H14,'Planning répétitions'!$E$4:$E$103,"&lt;"&amp;$F14,'Planning répétitions'!$F$4:$F$103,"&gt;"&amp;$E14)&gt;1,"Conflit espace",IF(COUNTIFS('Planning répétitions'!$D$4:$D$103,$D14,'Planning répétitions'!$I$4:$I$103,$I14,'Planning répétitions'!$E$4:$E$103,"&lt;"&amp;$F14,'Planning répétitions'!$F$4:$F$103,"&gt;"&amp;$E14)&gt;1,"Conflit ressource","OK")))))</f>
        <v/>
      </c>
    </row>
    <row r="15" ht="28" customHeight="1">
      <c r="A15" s="16" t="n"/>
      <c r="B15" s="17" t="n"/>
      <c r="C15" s="16" t="n"/>
      <c r="D15" s="18" t="n"/>
      <c r="E15" s="29" t="n"/>
      <c r="F15" s="29" t="n"/>
      <c r="G15" s="13">
        <f>IF(OR($E15="",$F15=""),"",($F15-$E15)*1440)</f>
        <v/>
      </c>
      <c r="H15" s="16" t="n"/>
      <c r="I15" s="16" t="n"/>
      <c r="J15" s="17" t="n"/>
      <c r="K15" s="16" t="n"/>
      <c r="L15" s="16" t="n"/>
      <c r="M15" s="16" t="n"/>
      <c r="N15" s="20" t="n"/>
      <c r="O15" s="17" t="n"/>
      <c r="P15" s="21">
        <f>IF($A15="","",IF(OR($D15="",$E15="",$F15=""),"Incomplet",IF($F15&lt;=$E15,"Horaire invalide",IF(COUNTIFS('Planning répétitions'!$D$4:$D$103,$D15,'Planning répétitions'!$H$4:$H$103,$H15,'Planning répétitions'!$E$4:$E$103,"&lt;"&amp;$F15,'Planning répétitions'!$F$4:$F$103,"&gt;"&amp;$E15)&gt;1,"Conflit espace",IF(COUNTIFS('Planning répétitions'!$D$4:$D$103,$D15,'Planning répétitions'!$I$4:$I$103,$I15,'Planning répétitions'!$E$4:$E$103,"&lt;"&amp;$F15,'Planning répétitions'!$F$4:$F$103,"&gt;"&amp;$E15)&gt;1,"Conflit ressource","OK")))))</f>
        <v/>
      </c>
    </row>
    <row r="16" ht="28" customHeight="1">
      <c r="A16" s="16" t="n"/>
      <c r="B16" s="17" t="n"/>
      <c r="C16" s="16" t="n"/>
      <c r="D16" s="18" t="n"/>
      <c r="E16" s="29" t="n"/>
      <c r="F16" s="29" t="n"/>
      <c r="G16" s="13">
        <f>IF(OR($E16="",$F16=""),"",($F16-$E16)*1440)</f>
        <v/>
      </c>
      <c r="H16" s="16" t="n"/>
      <c r="I16" s="16" t="n"/>
      <c r="J16" s="17" t="n"/>
      <c r="K16" s="16" t="n"/>
      <c r="L16" s="16" t="n"/>
      <c r="M16" s="16" t="n"/>
      <c r="N16" s="20" t="n"/>
      <c r="O16" s="17" t="n"/>
      <c r="P16" s="21">
        <f>IF($A16="","",IF(OR($D16="",$E16="",$F16=""),"Incomplet",IF($F16&lt;=$E16,"Horaire invalide",IF(COUNTIFS('Planning répétitions'!$D$4:$D$103,$D16,'Planning répétitions'!$H$4:$H$103,$H16,'Planning répétitions'!$E$4:$E$103,"&lt;"&amp;$F16,'Planning répétitions'!$F$4:$F$103,"&gt;"&amp;$E16)&gt;1,"Conflit espace",IF(COUNTIFS('Planning répétitions'!$D$4:$D$103,$D16,'Planning répétitions'!$I$4:$I$103,$I16,'Planning répétitions'!$E$4:$E$103,"&lt;"&amp;$F16,'Planning répétitions'!$F$4:$F$103,"&gt;"&amp;$E16)&gt;1,"Conflit ressource","OK")))))</f>
        <v/>
      </c>
    </row>
    <row r="17" ht="28" customHeight="1">
      <c r="A17" s="16" t="n"/>
      <c r="B17" s="17" t="n"/>
      <c r="C17" s="16" t="n"/>
      <c r="D17" s="18" t="n"/>
      <c r="E17" s="29" t="n"/>
      <c r="F17" s="29" t="n"/>
      <c r="G17" s="13">
        <f>IF(OR($E17="",$F17=""),"",($F17-$E17)*1440)</f>
        <v/>
      </c>
      <c r="H17" s="16" t="n"/>
      <c r="I17" s="16" t="n"/>
      <c r="J17" s="17" t="n"/>
      <c r="K17" s="16" t="n"/>
      <c r="L17" s="16" t="n"/>
      <c r="M17" s="16" t="n"/>
      <c r="N17" s="20" t="n"/>
      <c r="O17" s="17" t="n"/>
      <c r="P17" s="21">
        <f>IF($A17="","",IF(OR($D17="",$E17="",$F17=""),"Incomplet",IF($F17&lt;=$E17,"Horaire invalide",IF(COUNTIFS('Planning répétitions'!$D$4:$D$103,$D17,'Planning répétitions'!$H$4:$H$103,$H17,'Planning répétitions'!$E$4:$E$103,"&lt;"&amp;$F17,'Planning répétitions'!$F$4:$F$103,"&gt;"&amp;$E17)&gt;1,"Conflit espace",IF(COUNTIFS('Planning répétitions'!$D$4:$D$103,$D17,'Planning répétitions'!$I$4:$I$103,$I17,'Planning répétitions'!$E$4:$E$103,"&lt;"&amp;$F17,'Planning répétitions'!$F$4:$F$103,"&gt;"&amp;$E17)&gt;1,"Conflit ressource","OK")))))</f>
        <v/>
      </c>
    </row>
    <row r="18" ht="28" customHeight="1">
      <c r="A18" s="16" t="n"/>
      <c r="B18" s="17" t="n"/>
      <c r="C18" s="16" t="n"/>
      <c r="D18" s="18" t="n"/>
      <c r="E18" s="29" t="n"/>
      <c r="F18" s="29" t="n"/>
      <c r="G18" s="13">
        <f>IF(OR($E18="",$F18=""),"",($F18-$E18)*1440)</f>
        <v/>
      </c>
      <c r="H18" s="16" t="n"/>
      <c r="I18" s="16" t="n"/>
      <c r="J18" s="17" t="n"/>
      <c r="K18" s="16" t="n"/>
      <c r="L18" s="16" t="n"/>
      <c r="M18" s="16" t="n"/>
      <c r="N18" s="20" t="n"/>
      <c r="O18" s="17" t="n"/>
      <c r="P18" s="21">
        <f>IF($A18="","",IF(OR($D18="",$E18="",$F18=""),"Incomplet",IF($F18&lt;=$E18,"Horaire invalide",IF(COUNTIFS('Planning répétitions'!$D$4:$D$103,$D18,'Planning répétitions'!$H$4:$H$103,$H18,'Planning répétitions'!$E$4:$E$103,"&lt;"&amp;$F18,'Planning répétitions'!$F$4:$F$103,"&gt;"&amp;$E18)&gt;1,"Conflit espace",IF(COUNTIFS('Planning répétitions'!$D$4:$D$103,$D18,'Planning répétitions'!$I$4:$I$103,$I18,'Planning répétitions'!$E$4:$E$103,"&lt;"&amp;$F18,'Planning répétitions'!$F$4:$F$103,"&gt;"&amp;$E18)&gt;1,"Conflit ressource","OK")))))</f>
        <v/>
      </c>
    </row>
    <row r="19" ht="28" customHeight="1">
      <c r="A19" s="16" t="n"/>
      <c r="B19" s="17" t="n"/>
      <c r="C19" s="16" t="n"/>
      <c r="D19" s="18" t="n"/>
      <c r="E19" s="29" t="n"/>
      <c r="F19" s="29" t="n"/>
      <c r="G19" s="13">
        <f>IF(OR($E19="",$F19=""),"",($F19-$E19)*1440)</f>
        <v/>
      </c>
      <c r="H19" s="16" t="n"/>
      <c r="I19" s="16" t="n"/>
      <c r="J19" s="17" t="n"/>
      <c r="K19" s="16" t="n"/>
      <c r="L19" s="16" t="n"/>
      <c r="M19" s="16" t="n"/>
      <c r="N19" s="20" t="n"/>
      <c r="O19" s="17" t="n"/>
      <c r="P19" s="21">
        <f>IF($A19="","",IF(OR($D19="",$E19="",$F19=""),"Incomplet",IF($F19&lt;=$E19,"Horaire invalide",IF(COUNTIFS('Planning répétitions'!$D$4:$D$103,$D19,'Planning répétitions'!$H$4:$H$103,$H19,'Planning répétitions'!$E$4:$E$103,"&lt;"&amp;$F19,'Planning répétitions'!$F$4:$F$103,"&gt;"&amp;$E19)&gt;1,"Conflit espace",IF(COUNTIFS('Planning répétitions'!$D$4:$D$103,$D19,'Planning répétitions'!$I$4:$I$103,$I19,'Planning répétitions'!$E$4:$E$103,"&lt;"&amp;$F19,'Planning répétitions'!$F$4:$F$103,"&gt;"&amp;$E19)&gt;1,"Conflit ressource","OK")))))</f>
        <v/>
      </c>
    </row>
    <row r="20" ht="28" customHeight="1">
      <c r="A20" s="16" t="n"/>
      <c r="B20" s="17" t="n"/>
      <c r="C20" s="16" t="n"/>
      <c r="D20" s="18" t="n"/>
      <c r="E20" s="29" t="n"/>
      <c r="F20" s="29" t="n"/>
      <c r="G20" s="13">
        <f>IF(OR($E20="",$F20=""),"",($F20-$E20)*1440)</f>
        <v/>
      </c>
      <c r="H20" s="16" t="n"/>
      <c r="I20" s="16" t="n"/>
      <c r="J20" s="17" t="n"/>
      <c r="K20" s="16" t="n"/>
      <c r="L20" s="16" t="n"/>
      <c r="M20" s="16" t="n"/>
      <c r="N20" s="20" t="n"/>
      <c r="O20" s="17" t="n"/>
      <c r="P20" s="21">
        <f>IF($A20="","",IF(OR($D20="",$E20="",$F20=""),"Incomplet",IF($F20&lt;=$E20,"Horaire invalide",IF(COUNTIFS('Planning répétitions'!$D$4:$D$103,$D20,'Planning répétitions'!$H$4:$H$103,$H20,'Planning répétitions'!$E$4:$E$103,"&lt;"&amp;$F20,'Planning répétitions'!$F$4:$F$103,"&gt;"&amp;$E20)&gt;1,"Conflit espace",IF(COUNTIFS('Planning répétitions'!$D$4:$D$103,$D20,'Planning répétitions'!$I$4:$I$103,$I20,'Planning répétitions'!$E$4:$E$103,"&lt;"&amp;$F20,'Planning répétitions'!$F$4:$F$103,"&gt;"&amp;$E20)&gt;1,"Conflit ressource","OK")))))</f>
        <v/>
      </c>
    </row>
    <row r="21" ht="28" customHeight="1">
      <c r="A21" s="16" t="n"/>
      <c r="B21" s="17" t="n"/>
      <c r="C21" s="16" t="n"/>
      <c r="D21" s="18" t="n"/>
      <c r="E21" s="29" t="n"/>
      <c r="F21" s="29" t="n"/>
      <c r="G21" s="13">
        <f>IF(OR($E21="",$F21=""),"",($F21-$E21)*1440)</f>
        <v/>
      </c>
      <c r="H21" s="16" t="n"/>
      <c r="I21" s="16" t="n"/>
      <c r="J21" s="17" t="n"/>
      <c r="K21" s="16" t="n"/>
      <c r="L21" s="16" t="n"/>
      <c r="M21" s="16" t="n"/>
      <c r="N21" s="20" t="n"/>
      <c r="O21" s="17" t="n"/>
      <c r="P21" s="21">
        <f>IF($A21="","",IF(OR($D21="",$E21="",$F21=""),"Incomplet",IF($F21&lt;=$E21,"Horaire invalide",IF(COUNTIFS('Planning répétitions'!$D$4:$D$103,$D21,'Planning répétitions'!$H$4:$H$103,$H21,'Planning répétitions'!$E$4:$E$103,"&lt;"&amp;$F21,'Planning répétitions'!$F$4:$F$103,"&gt;"&amp;$E21)&gt;1,"Conflit espace",IF(COUNTIFS('Planning répétitions'!$D$4:$D$103,$D21,'Planning répétitions'!$I$4:$I$103,$I21,'Planning répétitions'!$E$4:$E$103,"&lt;"&amp;$F21,'Planning répétitions'!$F$4:$F$103,"&gt;"&amp;$E21)&gt;1,"Conflit ressource","OK")))))</f>
        <v/>
      </c>
    </row>
    <row r="22" ht="28" customHeight="1">
      <c r="A22" s="16" t="n"/>
      <c r="B22" s="17" t="n"/>
      <c r="C22" s="16" t="n"/>
      <c r="D22" s="18" t="n"/>
      <c r="E22" s="29" t="n"/>
      <c r="F22" s="29" t="n"/>
      <c r="G22" s="13">
        <f>IF(OR($E22="",$F22=""),"",($F22-$E22)*1440)</f>
        <v/>
      </c>
      <c r="H22" s="16" t="n"/>
      <c r="I22" s="16" t="n"/>
      <c r="J22" s="17" t="n"/>
      <c r="K22" s="16" t="n"/>
      <c r="L22" s="16" t="n"/>
      <c r="M22" s="16" t="n"/>
      <c r="N22" s="20" t="n"/>
      <c r="O22" s="17" t="n"/>
      <c r="P22" s="21">
        <f>IF($A22="","",IF(OR($D22="",$E22="",$F22=""),"Incomplet",IF($F22&lt;=$E22,"Horaire invalide",IF(COUNTIFS('Planning répétitions'!$D$4:$D$103,$D22,'Planning répétitions'!$H$4:$H$103,$H22,'Planning répétitions'!$E$4:$E$103,"&lt;"&amp;$F22,'Planning répétitions'!$F$4:$F$103,"&gt;"&amp;$E22)&gt;1,"Conflit espace",IF(COUNTIFS('Planning répétitions'!$D$4:$D$103,$D22,'Planning répétitions'!$I$4:$I$103,$I22,'Planning répétitions'!$E$4:$E$103,"&lt;"&amp;$F22,'Planning répétitions'!$F$4:$F$103,"&gt;"&amp;$E22)&gt;1,"Conflit ressource","OK")))))</f>
        <v/>
      </c>
    </row>
    <row r="23" ht="28" customHeight="1">
      <c r="A23" s="16" t="n"/>
      <c r="B23" s="17" t="n"/>
      <c r="C23" s="16" t="n"/>
      <c r="D23" s="18" t="n"/>
      <c r="E23" s="29" t="n"/>
      <c r="F23" s="29" t="n"/>
      <c r="G23" s="13">
        <f>IF(OR($E23="",$F23=""),"",($F23-$E23)*1440)</f>
        <v/>
      </c>
      <c r="H23" s="16" t="n"/>
      <c r="I23" s="16" t="n"/>
      <c r="J23" s="17" t="n"/>
      <c r="K23" s="16" t="n"/>
      <c r="L23" s="16" t="n"/>
      <c r="M23" s="16" t="n"/>
      <c r="N23" s="20" t="n"/>
      <c r="O23" s="17" t="n"/>
      <c r="P23" s="21">
        <f>IF($A23="","",IF(OR($D23="",$E23="",$F23=""),"Incomplet",IF($F23&lt;=$E23,"Horaire invalide",IF(COUNTIFS('Planning répétitions'!$D$4:$D$103,$D23,'Planning répétitions'!$H$4:$H$103,$H23,'Planning répétitions'!$E$4:$E$103,"&lt;"&amp;$F23,'Planning répétitions'!$F$4:$F$103,"&gt;"&amp;$E23)&gt;1,"Conflit espace",IF(COUNTIFS('Planning répétitions'!$D$4:$D$103,$D23,'Planning répétitions'!$I$4:$I$103,$I23,'Planning répétitions'!$E$4:$E$103,"&lt;"&amp;$F23,'Planning répétitions'!$F$4:$F$103,"&gt;"&amp;$E23)&gt;1,"Conflit ressource","OK")))))</f>
        <v/>
      </c>
    </row>
    <row r="24" ht="28" customHeight="1">
      <c r="A24" s="16" t="n"/>
      <c r="B24" s="17" t="n"/>
      <c r="C24" s="16" t="n"/>
      <c r="D24" s="18" t="n"/>
      <c r="E24" s="29" t="n"/>
      <c r="F24" s="29" t="n"/>
      <c r="G24" s="13">
        <f>IF(OR($E24="",$F24=""),"",($F24-$E24)*1440)</f>
        <v/>
      </c>
      <c r="H24" s="16" t="n"/>
      <c r="I24" s="16" t="n"/>
      <c r="J24" s="17" t="n"/>
      <c r="K24" s="16" t="n"/>
      <c r="L24" s="16" t="n"/>
      <c r="M24" s="16" t="n"/>
      <c r="N24" s="20" t="n"/>
      <c r="O24" s="17" t="n"/>
      <c r="P24" s="21">
        <f>IF($A24="","",IF(OR($D24="",$E24="",$F24=""),"Incomplet",IF($F24&lt;=$E24,"Horaire invalide",IF(COUNTIFS('Planning répétitions'!$D$4:$D$103,$D24,'Planning répétitions'!$H$4:$H$103,$H24,'Planning répétitions'!$E$4:$E$103,"&lt;"&amp;$F24,'Planning répétitions'!$F$4:$F$103,"&gt;"&amp;$E24)&gt;1,"Conflit espace",IF(COUNTIFS('Planning répétitions'!$D$4:$D$103,$D24,'Planning répétitions'!$I$4:$I$103,$I24,'Planning répétitions'!$E$4:$E$103,"&lt;"&amp;$F24,'Planning répétitions'!$F$4:$F$103,"&gt;"&amp;$E24)&gt;1,"Conflit ressource","OK")))))</f>
        <v/>
      </c>
    </row>
    <row r="25" ht="28" customHeight="1">
      <c r="A25" s="16" t="n"/>
      <c r="B25" s="17" t="n"/>
      <c r="C25" s="16" t="n"/>
      <c r="D25" s="18" t="n"/>
      <c r="E25" s="29" t="n"/>
      <c r="F25" s="29" t="n"/>
      <c r="G25" s="13">
        <f>IF(OR($E25="",$F25=""),"",($F25-$E25)*1440)</f>
        <v/>
      </c>
      <c r="H25" s="16" t="n"/>
      <c r="I25" s="16" t="n"/>
      <c r="J25" s="17" t="n"/>
      <c r="K25" s="16" t="n"/>
      <c r="L25" s="16" t="n"/>
      <c r="M25" s="16" t="n"/>
      <c r="N25" s="20" t="n"/>
      <c r="O25" s="17" t="n"/>
      <c r="P25" s="21">
        <f>IF($A25="","",IF(OR($D25="",$E25="",$F25=""),"Incomplet",IF($F25&lt;=$E25,"Horaire invalide",IF(COUNTIFS('Planning répétitions'!$D$4:$D$103,$D25,'Planning répétitions'!$H$4:$H$103,$H25,'Planning répétitions'!$E$4:$E$103,"&lt;"&amp;$F25,'Planning répétitions'!$F$4:$F$103,"&gt;"&amp;$E25)&gt;1,"Conflit espace",IF(COUNTIFS('Planning répétitions'!$D$4:$D$103,$D25,'Planning répétitions'!$I$4:$I$103,$I25,'Planning répétitions'!$E$4:$E$103,"&lt;"&amp;$F25,'Planning répétitions'!$F$4:$F$103,"&gt;"&amp;$E25)&gt;1,"Conflit ressource","OK")))))</f>
        <v/>
      </c>
    </row>
    <row r="26" ht="28" customHeight="1">
      <c r="A26" s="16" t="n"/>
      <c r="B26" s="17" t="n"/>
      <c r="C26" s="16" t="n"/>
      <c r="D26" s="18" t="n"/>
      <c r="E26" s="29" t="n"/>
      <c r="F26" s="29" t="n"/>
      <c r="G26" s="13">
        <f>IF(OR($E26="",$F26=""),"",($F26-$E26)*1440)</f>
        <v/>
      </c>
      <c r="H26" s="16" t="n"/>
      <c r="I26" s="16" t="n"/>
      <c r="J26" s="17" t="n"/>
      <c r="K26" s="16" t="n"/>
      <c r="L26" s="16" t="n"/>
      <c r="M26" s="16" t="n"/>
      <c r="N26" s="20" t="n"/>
      <c r="O26" s="17" t="n"/>
      <c r="P26" s="21">
        <f>IF($A26="","",IF(OR($D26="",$E26="",$F26=""),"Incomplet",IF($F26&lt;=$E26,"Horaire invalide",IF(COUNTIFS('Planning répétitions'!$D$4:$D$103,$D26,'Planning répétitions'!$H$4:$H$103,$H26,'Planning répétitions'!$E$4:$E$103,"&lt;"&amp;$F26,'Planning répétitions'!$F$4:$F$103,"&gt;"&amp;$E26)&gt;1,"Conflit espace",IF(COUNTIFS('Planning répétitions'!$D$4:$D$103,$D26,'Planning répétitions'!$I$4:$I$103,$I26,'Planning répétitions'!$E$4:$E$103,"&lt;"&amp;$F26,'Planning répétitions'!$F$4:$F$103,"&gt;"&amp;$E26)&gt;1,"Conflit ressource","OK")))))</f>
        <v/>
      </c>
    </row>
    <row r="27" ht="28" customHeight="1">
      <c r="A27" s="16" t="n"/>
      <c r="B27" s="17" t="n"/>
      <c r="C27" s="16" t="n"/>
      <c r="D27" s="18" t="n"/>
      <c r="E27" s="29" t="n"/>
      <c r="F27" s="29" t="n"/>
      <c r="G27" s="13">
        <f>IF(OR($E27="",$F27=""),"",($F27-$E27)*1440)</f>
        <v/>
      </c>
      <c r="H27" s="16" t="n"/>
      <c r="I27" s="16" t="n"/>
      <c r="J27" s="17" t="n"/>
      <c r="K27" s="16" t="n"/>
      <c r="L27" s="16" t="n"/>
      <c r="M27" s="16" t="n"/>
      <c r="N27" s="20" t="n"/>
      <c r="O27" s="17" t="n"/>
      <c r="P27" s="21">
        <f>IF($A27="","",IF(OR($D27="",$E27="",$F27=""),"Incomplet",IF($F27&lt;=$E27,"Horaire invalide",IF(COUNTIFS('Planning répétitions'!$D$4:$D$103,$D27,'Planning répétitions'!$H$4:$H$103,$H27,'Planning répétitions'!$E$4:$E$103,"&lt;"&amp;$F27,'Planning répétitions'!$F$4:$F$103,"&gt;"&amp;$E27)&gt;1,"Conflit espace",IF(COUNTIFS('Planning répétitions'!$D$4:$D$103,$D27,'Planning répétitions'!$I$4:$I$103,$I27,'Planning répétitions'!$E$4:$E$103,"&lt;"&amp;$F27,'Planning répétitions'!$F$4:$F$103,"&gt;"&amp;$E27)&gt;1,"Conflit ressource","OK")))))</f>
        <v/>
      </c>
    </row>
    <row r="28" ht="28" customHeight="1">
      <c r="A28" s="16" t="n"/>
      <c r="B28" s="17" t="n"/>
      <c r="C28" s="16" t="n"/>
      <c r="D28" s="18" t="n"/>
      <c r="E28" s="29" t="n"/>
      <c r="F28" s="29" t="n"/>
      <c r="G28" s="13">
        <f>IF(OR($E28="",$F28=""),"",($F28-$E28)*1440)</f>
        <v/>
      </c>
      <c r="H28" s="16" t="n"/>
      <c r="I28" s="16" t="n"/>
      <c r="J28" s="17" t="n"/>
      <c r="K28" s="16" t="n"/>
      <c r="L28" s="16" t="n"/>
      <c r="M28" s="16" t="n"/>
      <c r="N28" s="20" t="n"/>
      <c r="O28" s="17" t="n"/>
      <c r="P28" s="21">
        <f>IF($A28="","",IF(OR($D28="",$E28="",$F28=""),"Incomplet",IF($F28&lt;=$E28,"Horaire invalide",IF(COUNTIFS('Planning répétitions'!$D$4:$D$103,$D28,'Planning répétitions'!$H$4:$H$103,$H28,'Planning répétitions'!$E$4:$E$103,"&lt;"&amp;$F28,'Planning répétitions'!$F$4:$F$103,"&gt;"&amp;$E28)&gt;1,"Conflit espace",IF(COUNTIFS('Planning répétitions'!$D$4:$D$103,$D28,'Planning répétitions'!$I$4:$I$103,$I28,'Planning répétitions'!$E$4:$E$103,"&lt;"&amp;$F28,'Planning répétitions'!$F$4:$F$103,"&gt;"&amp;$E28)&gt;1,"Conflit ressource","OK")))))</f>
        <v/>
      </c>
    </row>
    <row r="29" ht="28" customHeight="1">
      <c r="A29" s="16" t="n"/>
      <c r="B29" s="17" t="n"/>
      <c r="C29" s="16" t="n"/>
      <c r="D29" s="18" t="n"/>
      <c r="E29" s="29" t="n"/>
      <c r="F29" s="29" t="n"/>
      <c r="G29" s="13">
        <f>IF(OR($E29="",$F29=""),"",($F29-$E29)*1440)</f>
        <v/>
      </c>
      <c r="H29" s="16" t="n"/>
      <c r="I29" s="16" t="n"/>
      <c r="J29" s="17" t="n"/>
      <c r="K29" s="16" t="n"/>
      <c r="L29" s="16" t="n"/>
      <c r="M29" s="16" t="n"/>
      <c r="N29" s="20" t="n"/>
      <c r="O29" s="17" t="n"/>
      <c r="P29" s="21">
        <f>IF($A29="","",IF(OR($D29="",$E29="",$F29=""),"Incomplet",IF($F29&lt;=$E29,"Horaire invalide",IF(COUNTIFS('Planning répétitions'!$D$4:$D$103,$D29,'Planning répétitions'!$H$4:$H$103,$H29,'Planning répétitions'!$E$4:$E$103,"&lt;"&amp;$F29,'Planning répétitions'!$F$4:$F$103,"&gt;"&amp;$E29)&gt;1,"Conflit espace",IF(COUNTIFS('Planning répétitions'!$D$4:$D$103,$D29,'Planning répétitions'!$I$4:$I$103,$I29,'Planning répétitions'!$E$4:$E$103,"&lt;"&amp;$F29,'Planning répétitions'!$F$4:$F$103,"&gt;"&amp;$E29)&gt;1,"Conflit ressource","OK")))))</f>
        <v/>
      </c>
    </row>
    <row r="30" ht="28" customHeight="1">
      <c r="A30" s="16" t="n"/>
      <c r="B30" s="17" t="n"/>
      <c r="C30" s="16" t="n"/>
      <c r="D30" s="18" t="n"/>
      <c r="E30" s="29" t="n"/>
      <c r="F30" s="29" t="n"/>
      <c r="G30" s="13">
        <f>IF(OR($E30="",$F30=""),"",($F30-$E30)*1440)</f>
        <v/>
      </c>
      <c r="H30" s="16" t="n"/>
      <c r="I30" s="16" t="n"/>
      <c r="J30" s="17" t="n"/>
      <c r="K30" s="16" t="n"/>
      <c r="L30" s="16" t="n"/>
      <c r="M30" s="16" t="n"/>
      <c r="N30" s="20" t="n"/>
      <c r="O30" s="17" t="n"/>
      <c r="P30" s="21">
        <f>IF($A30="","",IF(OR($D30="",$E30="",$F30=""),"Incomplet",IF($F30&lt;=$E30,"Horaire invalide",IF(COUNTIFS('Planning répétitions'!$D$4:$D$103,$D30,'Planning répétitions'!$H$4:$H$103,$H30,'Planning répétitions'!$E$4:$E$103,"&lt;"&amp;$F30,'Planning répétitions'!$F$4:$F$103,"&gt;"&amp;$E30)&gt;1,"Conflit espace",IF(COUNTIFS('Planning répétitions'!$D$4:$D$103,$D30,'Planning répétitions'!$I$4:$I$103,$I30,'Planning répétitions'!$E$4:$E$103,"&lt;"&amp;$F30,'Planning répétitions'!$F$4:$F$103,"&gt;"&amp;$E30)&gt;1,"Conflit ressource","OK")))))</f>
        <v/>
      </c>
    </row>
    <row r="31" ht="28" customHeight="1">
      <c r="A31" s="16" t="n"/>
      <c r="B31" s="17" t="n"/>
      <c r="C31" s="16" t="n"/>
      <c r="D31" s="18" t="n"/>
      <c r="E31" s="29" t="n"/>
      <c r="F31" s="29" t="n"/>
      <c r="G31" s="13">
        <f>IF(OR($E31="",$F31=""),"",($F31-$E31)*1440)</f>
        <v/>
      </c>
      <c r="H31" s="16" t="n"/>
      <c r="I31" s="16" t="n"/>
      <c r="J31" s="17" t="n"/>
      <c r="K31" s="16" t="n"/>
      <c r="L31" s="16" t="n"/>
      <c r="M31" s="16" t="n"/>
      <c r="N31" s="20" t="n"/>
      <c r="O31" s="17" t="n"/>
      <c r="P31" s="21">
        <f>IF($A31="","",IF(OR($D31="",$E31="",$F31=""),"Incomplet",IF($F31&lt;=$E31,"Horaire invalide",IF(COUNTIFS('Planning répétitions'!$D$4:$D$103,$D31,'Planning répétitions'!$H$4:$H$103,$H31,'Planning répétitions'!$E$4:$E$103,"&lt;"&amp;$F31,'Planning répétitions'!$F$4:$F$103,"&gt;"&amp;$E31)&gt;1,"Conflit espace",IF(COUNTIFS('Planning répétitions'!$D$4:$D$103,$D31,'Planning répétitions'!$I$4:$I$103,$I31,'Planning répétitions'!$E$4:$E$103,"&lt;"&amp;$F31,'Planning répétitions'!$F$4:$F$103,"&gt;"&amp;$E31)&gt;1,"Conflit ressource","OK")))))</f>
        <v/>
      </c>
    </row>
    <row r="32" ht="28" customHeight="1">
      <c r="A32" s="16" t="n"/>
      <c r="B32" s="17" t="n"/>
      <c r="C32" s="16" t="n"/>
      <c r="D32" s="18" t="n"/>
      <c r="E32" s="29" t="n"/>
      <c r="F32" s="29" t="n"/>
      <c r="G32" s="13">
        <f>IF(OR($E32="",$F32=""),"",($F32-$E32)*1440)</f>
        <v/>
      </c>
      <c r="H32" s="16" t="n"/>
      <c r="I32" s="16" t="n"/>
      <c r="J32" s="17" t="n"/>
      <c r="K32" s="16" t="n"/>
      <c r="L32" s="16" t="n"/>
      <c r="M32" s="16" t="n"/>
      <c r="N32" s="20" t="n"/>
      <c r="O32" s="17" t="n"/>
      <c r="P32" s="21">
        <f>IF($A32="","",IF(OR($D32="",$E32="",$F32=""),"Incomplet",IF($F32&lt;=$E32,"Horaire invalide",IF(COUNTIFS('Planning répétitions'!$D$4:$D$103,$D32,'Planning répétitions'!$H$4:$H$103,$H32,'Planning répétitions'!$E$4:$E$103,"&lt;"&amp;$F32,'Planning répétitions'!$F$4:$F$103,"&gt;"&amp;$E32)&gt;1,"Conflit espace",IF(COUNTIFS('Planning répétitions'!$D$4:$D$103,$D32,'Planning répétitions'!$I$4:$I$103,$I32,'Planning répétitions'!$E$4:$E$103,"&lt;"&amp;$F32,'Planning répétitions'!$F$4:$F$103,"&gt;"&amp;$E32)&gt;1,"Conflit ressource","OK")))))</f>
        <v/>
      </c>
    </row>
    <row r="33" ht="28" customHeight="1">
      <c r="A33" s="16" t="n"/>
      <c r="B33" s="17" t="n"/>
      <c r="C33" s="16" t="n"/>
      <c r="D33" s="18" t="n"/>
      <c r="E33" s="29" t="n"/>
      <c r="F33" s="29" t="n"/>
      <c r="G33" s="13">
        <f>IF(OR($E33="",$F33=""),"",($F33-$E33)*1440)</f>
        <v/>
      </c>
      <c r="H33" s="16" t="n"/>
      <c r="I33" s="16" t="n"/>
      <c r="J33" s="17" t="n"/>
      <c r="K33" s="16" t="n"/>
      <c r="L33" s="16" t="n"/>
      <c r="M33" s="16" t="n"/>
      <c r="N33" s="20" t="n"/>
      <c r="O33" s="17" t="n"/>
      <c r="P33" s="21">
        <f>IF($A33="","",IF(OR($D33="",$E33="",$F33=""),"Incomplet",IF($F33&lt;=$E33,"Horaire invalide",IF(COUNTIFS('Planning répétitions'!$D$4:$D$103,$D33,'Planning répétitions'!$H$4:$H$103,$H33,'Planning répétitions'!$E$4:$E$103,"&lt;"&amp;$F33,'Planning répétitions'!$F$4:$F$103,"&gt;"&amp;$E33)&gt;1,"Conflit espace",IF(COUNTIFS('Planning répétitions'!$D$4:$D$103,$D33,'Planning répétitions'!$I$4:$I$103,$I33,'Planning répétitions'!$E$4:$E$103,"&lt;"&amp;$F33,'Planning répétitions'!$F$4:$F$103,"&gt;"&amp;$E33)&gt;1,"Conflit ressource","OK")))))</f>
        <v/>
      </c>
    </row>
    <row r="34" ht="28" customHeight="1">
      <c r="A34" s="16" t="n"/>
      <c r="B34" s="17" t="n"/>
      <c r="C34" s="16" t="n"/>
      <c r="D34" s="18" t="n"/>
      <c r="E34" s="29" t="n"/>
      <c r="F34" s="29" t="n"/>
      <c r="G34" s="13">
        <f>IF(OR($E34="",$F34=""),"",($F34-$E34)*1440)</f>
        <v/>
      </c>
      <c r="H34" s="16" t="n"/>
      <c r="I34" s="16" t="n"/>
      <c r="J34" s="17" t="n"/>
      <c r="K34" s="16" t="n"/>
      <c r="L34" s="16" t="n"/>
      <c r="M34" s="16" t="n"/>
      <c r="N34" s="20" t="n"/>
      <c r="O34" s="17" t="n"/>
      <c r="P34" s="21">
        <f>IF($A34="","",IF(OR($D34="",$E34="",$F34=""),"Incomplet",IF($F34&lt;=$E34,"Horaire invalide",IF(COUNTIFS('Planning répétitions'!$D$4:$D$103,$D34,'Planning répétitions'!$H$4:$H$103,$H34,'Planning répétitions'!$E$4:$E$103,"&lt;"&amp;$F34,'Planning répétitions'!$F$4:$F$103,"&gt;"&amp;$E34)&gt;1,"Conflit espace",IF(COUNTIFS('Planning répétitions'!$D$4:$D$103,$D34,'Planning répétitions'!$I$4:$I$103,$I34,'Planning répétitions'!$E$4:$E$103,"&lt;"&amp;$F34,'Planning répétitions'!$F$4:$F$103,"&gt;"&amp;$E34)&gt;1,"Conflit ressource","OK")))))</f>
        <v/>
      </c>
    </row>
    <row r="35" ht="28" customHeight="1">
      <c r="A35" s="16" t="n"/>
      <c r="B35" s="17" t="n"/>
      <c r="C35" s="16" t="n"/>
      <c r="D35" s="18" t="n"/>
      <c r="E35" s="29" t="n"/>
      <c r="F35" s="29" t="n"/>
      <c r="G35" s="13">
        <f>IF(OR($E35="",$F35=""),"",($F35-$E35)*1440)</f>
        <v/>
      </c>
      <c r="H35" s="16" t="n"/>
      <c r="I35" s="16" t="n"/>
      <c r="J35" s="17" t="n"/>
      <c r="K35" s="16" t="n"/>
      <c r="L35" s="16" t="n"/>
      <c r="M35" s="16" t="n"/>
      <c r="N35" s="20" t="n"/>
      <c r="O35" s="17" t="n"/>
      <c r="P35" s="21">
        <f>IF($A35="","",IF(OR($D35="",$E35="",$F35=""),"Incomplet",IF($F35&lt;=$E35,"Horaire invalide",IF(COUNTIFS('Planning répétitions'!$D$4:$D$103,$D35,'Planning répétitions'!$H$4:$H$103,$H35,'Planning répétitions'!$E$4:$E$103,"&lt;"&amp;$F35,'Planning répétitions'!$F$4:$F$103,"&gt;"&amp;$E35)&gt;1,"Conflit espace",IF(COUNTIFS('Planning répétitions'!$D$4:$D$103,$D35,'Planning répétitions'!$I$4:$I$103,$I35,'Planning répétitions'!$E$4:$E$103,"&lt;"&amp;$F35,'Planning répétitions'!$F$4:$F$103,"&gt;"&amp;$E35)&gt;1,"Conflit ressource","OK")))))</f>
        <v/>
      </c>
    </row>
    <row r="36" ht="28" customHeight="1">
      <c r="A36" s="16" t="n"/>
      <c r="B36" s="17" t="n"/>
      <c r="C36" s="16" t="n"/>
      <c r="D36" s="18" t="n"/>
      <c r="E36" s="29" t="n"/>
      <c r="F36" s="29" t="n"/>
      <c r="G36" s="13">
        <f>IF(OR($E36="",$F36=""),"",($F36-$E36)*1440)</f>
        <v/>
      </c>
      <c r="H36" s="16" t="n"/>
      <c r="I36" s="16" t="n"/>
      <c r="J36" s="17" t="n"/>
      <c r="K36" s="16" t="n"/>
      <c r="L36" s="16" t="n"/>
      <c r="M36" s="16" t="n"/>
      <c r="N36" s="20" t="n"/>
      <c r="O36" s="17" t="n"/>
      <c r="P36" s="21">
        <f>IF($A36="","",IF(OR($D36="",$E36="",$F36=""),"Incomplet",IF($F36&lt;=$E36,"Horaire invalide",IF(COUNTIFS('Planning répétitions'!$D$4:$D$103,$D36,'Planning répétitions'!$H$4:$H$103,$H36,'Planning répétitions'!$E$4:$E$103,"&lt;"&amp;$F36,'Planning répétitions'!$F$4:$F$103,"&gt;"&amp;$E36)&gt;1,"Conflit espace",IF(COUNTIFS('Planning répétitions'!$D$4:$D$103,$D36,'Planning répétitions'!$I$4:$I$103,$I36,'Planning répétitions'!$E$4:$E$103,"&lt;"&amp;$F36,'Planning répétitions'!$F$4:$F$103,"&gt;"&amp;$E36)&gt;1,"Conflit ressource","OK")))))</f>
        <v/>
      </c>
    </row>
    <row r="37" ht="28" customHeight="1">
      <c r="A37" s="16" t="n"/>
      <c r="B37" s="17" t="n"/>
      <c r="C37" s="16" t="n"/>
      <c r="D37" s="18" t="n"/>
      <c r="E37" s="29" t="n"/>
      <c r="F37" s="29" t="n"/>
      <c r="G37" s="13">
        <f>IF(OR($E37="",$F37=""),"",($F37-$E37)*1440)</f>
        <v/>
      </c>
      <c r="H37" s="16" t="n"/>
      <c r="I37" s="16" t="n"/>
      <c r="J37" s="17" t="n"/>
      <c r="K37" s="16" t="n"/>
      <c r="L37" s="16" t="n"/>
      <c r="M37" s="16" t="n"/>
      <c r="N37" s="20" t="n"/>
      <c r="O37" s="17" t="n"/>
      <c r="P37" s="21">
        <f>IF($A37="","",IF(OR($D37="",$E37="",$F37=""),"Incomplet",IF($F37&lt;=$E37,"Horaire invalide",IF(COUNTIFS('Planning répétitions'!$D$4:$D$103,$D37,'Planning répétitions'!$H$4:$H$103,$H37,'Planning répétitions'!$E$4:$E$103,"&lt;"&amp;$F37,'Planning répétitions'!$F$4:$F$103,"&gt;"&amp;$E37)&gt;1,"Conflit espace",IF(COUNTIFS('Planning répétitions'!$D$4:$D$103,$D37,'Planning répétitions'!$I$4:$I$103,$I37,'Planning répétitions'!$E$4:$E$103,"&lt;"&amp;$F37,'Planning répétitions'!$F$4:$F$103,"&gt;"&amp;$E37)&gt;1,"Conflit ressource","OK")))))</f>
        <v/>
      </c>
    </row>
    <row r="38" ht="28" customHeight="1">
      <c r="A38" s="16" t="n"/>
      <c r="B38" s="17" t="n"/>
      <c r="C38" s="16" t="n"/>
      <c r="D38" s="18" t="n"/>
      <c r="E38" s="29" t="n"/>
      <c r="F38" s="29" t="n"/>
      <c r="G38" s="13">
        <f>IF(OR($E38="",$F38=""),"",($F38-$E38)*1440)</f>
        <v/>
      </c>
      <c r="H38" s="16" t="n"/>
      <c r="I38" s="16" t="n"/>
      <c r="J38" s="17" t="n"/>
      <c r="K38" s="16" t="n"/>
      <c r="L38" s="16" t="n"/>
      <c r="M38" s="16" t="n"/>
      <c r="N38" s="20" t="n"/>
      <c r="O38" s="17" t="n"/>
      <c r="P38" s="21">
        <f>IF($A38="","",IF(OR($D38="",$E38="",$F38=""),"Incomplet",IF($F38&lt;=$E38,"Horaire invalide",IF(COUNTIFS('Planning répétitions'!$D$4:$D$103,$D38,'Planning répétitions'!$H$4:$H$103,$H38,'Planning répétitions'!$E$4:$E$103,"&lt;"&amp;$F38,'Planning répétitions'!$F$4:$F$103,"&gt;"&amp;$E38)&gt;1,"Conflit espace",IF(COUNTIFS('Planning répétitions'!$D$4:$D$103,$D38,'Planning répétitions'!$I$4:$I$103,$I38,'Planning répétitions'!$E$4:$E$103,"&lt;"&amp;$F38,'Planning répétitions'!$F$4:$F$103,"&gt;"&amp;$E38)&gt;1,"Conflit ressource","OK")))))</f>
        <v/>
      </c>
    </row>
    <row r="39" ht="28" customHeight="1">
      <c r="A39" s="16" t="n"/>
      <c r="B39" s="17" t="n"/>
      <c r="C39" s="16" t="n"/>
      <c r="D39" s="18" t="n"/>
      <c r="E39" s="29" t="n"/>
      <c r="F39" s="29" t="n"/>
      <c r="G39" s="13">
        <f>IF(OR($E39="",$F39=""),"",($F39-$E39)*1440)</f>
        <v/>
      </c>
      <c r="H39" s="16" t="n"/>
      <c r="I39" s="16" t="n"/>
      <c r="J39" s="17" t="n"/>
      <c r="K39" s="16" t="n"/>
      <c r="L39" s="16" t="n"/>
      <c r="M39" s="16" t="n"/>
      <c r="N39" s="20" t="n"/>
      <c r="O39" s="17" t="n"/>
      <c r="P39" s="21">
        <f>IF($A39="","",IF(OR($D39="",$E39="",$F39=""),"Incomplet",IF($F39&lt;=$E39,"Horaire invalide",IF(COUNTIFS('Planning répétitions'!$D$4:$D$103,$D39,'Planning répétitions'!$H$4:$H$103,$H39,'Planning répétitions'!$E$4:$E$103,"&lt;"&amp;$F39,'Planning répétitions'!$F$4:$F$103,"&gt;"&amp;$E39)&gt;1,"Conflit espace",IF(COUNTIFS('Planning répétitions'!$D$4:$D$103,$D39,'Planning répétitions'!$I$4:$I$103,$I39,'Planning répétitions'!$E$4:$E$103,"&lt;"&amp;$F39,'Planning répétitions'!$F$4:$F$103,"&gt;"&amp;$E39)&gt;1,"Conflit ressource","OK")))))</f>
        <v/>
      </c>
    </row>
    <row r="40" ht="28" customHeight="1">
      <c r="A40" s="16" t="n"/>
      <c r="B40" s="17" t="n"/>
      <c r="C40" s="16" t="n"/>
      <c r="D40" s="18" t="n"/>
      <c r="E40" s="29" t="n"/>
      <c r="F40" s="29" t="n"/>
      <c r="G40" s="13">
        <f>IF(OR($E40="",$F40=""),"",($F40-$E40)*1440)</f>
        <v/>
      </c>
      <c r="H40" s="16" t="n"/>
      <c r="I40" s="16" t="n"/>
      <c r="J40" s="17" t="n"/>
      <c r="K40" s="16" t="n"/>
      <c r="L40" s="16" t="n"/>
      <c r="M40" s="16" t="n"/>
      <c r="N40" s="20" t="n"/>
      <c r="O40" s="17" t="n"/>
      <c r="P40" s="21">
        <f>IF($A40="","",IF(OR($D40="",$E40="",$F40=""),"Incomplet",IF($F40&lt;=$E40,"Horaire invalide",IF(COUNTIFS('Planning répétitions'!$D$4:$D$103,$D40,'Planning répétitions'!$H$4:$H$103,$H40,'Planning répétitions'!$E$4:$E$103,"&lt;"&amp;$F40,'Planning répétitions'!$F$4:$F$103,"&gt;"&amp;$E40)&gt;1,"Conflit espace",IF(COUNTIFS('Planning répétitions'!$D$4:$D$103,$D40,'Planning répétitions'!$I$4:$I$103,$I40,'Planning répétitions'!$E$4:$E$103,"&lt;"&amp;$F40,'Planning répétitions'!$F$4:$F$103,"&gt;"&amp;$E40)&gt;1,"Conflit ressource","OK")))))</f>
        <v/>
      </c>
    </row>
    <row r="41" ht="28" customHeight="1">
      <c r="A41" s="16" t="n"/>
      <c r="B41" s="17" t="n"/>
      <c r="C41" s="16" t="n"/>
      <c r="D41" s="18" t="n"/>
      <c r="E41" s="29" t="n"/>
      <c r="F41" s="29" t="n"/>
      <c r="G41" s="13">
        <f>IF(OR($E41="",$F41=""),"",($F41-$E41)*1440)</f>
        <v/>
      </c>
      <c r="H41" s="16" t="n"/>
      <c r="I41" s="16" t="n"/>
      <c r="J41" s="17" t="n"/>
      <c r="K41" s="16" t="n"/>
      <c r="L41" s="16" t="n"/>
      <c r="M41" s="16" t="n"/>
      <c r="N41" s="20" t="n"/>
      <c r="O41" s="17" t="n"/>
      <c r="P41" s="21">
        <f>IF($A41="","",IF(OR($D41="",$E41="",$F41=""),"Incomplet",IF($F41&lt;=$E41,"Horaire invalide",IF(COUNTIFS('Planning répétitions'!$D$4:$D$103,$D41,'Planning répétitions'!$H$4:$H$103,$H41,'Planning répétitions'!$E$4:$E$103,"&lt;"&amp;$F41,'Planning répétitions'!$F$4:$F$103,"&gt;"&amp;$E41)&gt;1,"Conflit espace",IF(COUNTIFS('Planning répétitions'!$D$4:$D$103,$D41,'Planning répétitions'!$I$4:$I$103,$I41,'Planning répétitions'!$E$4:$E$103,"&lt;"&amp;$F41,'Planning répétitions'!$F$4:$F$103,"&gt;"&amp;$E41)&gt;1,"Conflit ressource","OK")))))</f>
        <v/>
      </c>
    </row>
    <row r="42" ht="28" customHeight="1">
      <c r="A42" s="16" t="n"/>
      <c r="B42" s="17" t="n"/>
      <c r="C42" s="16" t="n"/>
      <c r="D42" s="18" t="n"/>
      <c r="E42" s="29" t="n"/>
      <c r="F42" s="29" t="n"/>
      <c r="G42" s="13">
        <f>IF(OR($E42="",$F42=""),"",($F42-$E42)*1440)</f>
        <v/>
      </c>
      <c r="H42" s="16" t="n"/>
      <c r="I42" s="16" t="n"/>
      <c r="J42" s="17" t="n"/>
      <c r="K42" s="16" t="n"/>
      <c r="L42" s="16" t="n"/>
      <c r="M42" s="16" t="n"/>
      <c r="N42" s="20" t="n"/>
      <c r="O42" s="17" t="n"/>
      <c r="P42" s="21">
        <f>IF($A42="","",IF(OR($D42="",$E42="",$F42=""),"Incomplet",IF($F42&lt;=$E42,"Horaire invalide",IF(COUNTIFS('Planning répétitions'!$D$4:$D$103,$D42,'Planning répétitions'!$H$4:$H$103,$H42,'Planning répétitions'!$E$4:$E$103,"&lt;"&amp;$F42,'Planning répétitions'!$F$4:$F$103,"&gt;"&amp;$E42)&gt;1,"Conflit espace",IF(COUNTIFS('Planning répétitions'!$D$4:$D$103,$D42,'Planning répétitions'!$I$4:$I$103,$I42,'Planning répétitions'!$E$4:$E$103,"&lt;"&amp;$F42,'Planning répétitions'!$F$4:$F$103,"&gt;"&amp;$E42)&gt;1,"Conflit ressource","OK")))))</f>
        <v/>
      </c>
    </row>
    <row r="43" ht="28" customHeight="1">
      <c r="A43" s="16" t="n"/>
      <c r="B43" s="17" t="n"/>
      <c r="C43" s="16" t="n"/>
      <c r="D43" s="18" t="n"/>
      <c r="E43" s="29" t="n"/>
      <c r="F43" s="29" t="n"/>
      <c r="G43" s="13">
        <f>IF(OR($E43="",$F43=""),"",($F43-$E43)*1440)</f>
        <v/>
      </c>
      <c r="H43" s="16" t="n"/>
      <c r="I43" s="16" t="n"/>
      <c r="J43" s="17" t="n"/>
      <c r="K43" s="16" t="n"/>
      <c r="L43" s="16" t="n"/>
      <c r="M43" s="16" t="n"/>
      <c r="N43" s="20" t="n"/>
      <c r="O43" s="17" t="n"/>
      <c r="P43" s="21">
        <f>IF($A43="","",IF(OR($D43="",$E43="",$F43=""),"Incomplet",IF($F43&lt;=$E43,"Horaire invalide",IF(COUNTIFS('Planning répétitions'!$D$4:$D$103,$D43,'Planning répétitions'!$H$4:$H$103,$H43,'Planning répétitions'!$E$4:$E$103,"&lt;"&amp;$F43,'Planning répétitions'!$F$4:$F$103,"&gt;"&amp;$E43)&gt;1,"Conflit espace",IF(COUNTIFS('Planning répétitions'!$D$4:$D$103,$D43,'Planning répétitions'!$I$4:$I$103,$I43,'Planning répétitions'!$E$4:$E$103,"&lt;"&amp;$F43,'Planning répétitions'!$F$4:$F$103,"&gt;"&amp;$E43)&gt;1,"Conflit ressource","OK")))))</f>
        <v/>
      </c>
    </row>
    <row r="44" ht="28" customHeight="1">
      <c r="A44" s="16" t="n"/>
      <c r="B44" s="17" t="n"/>
      <c r="C44" s="16" t="n"/>
      <c r="D44" s="18" t="n"/>
      <c r="E44" s="29" t="n"/>
      <c r="F44" s="29" t="n"/>
      <c r="G44" s="13">
        <f>IF(OR($E44="",$F44=""),"",($F44-$E44)*1440)</f>
        <v/>
      </c>
      <c r="H44" s="16" t="n"/>
      <c r="I44" s="16" t="n"/>
      <c r="J44" s="17" t="n"/>
      <c r="K44" s="16" t="n"/>
      <c r="L44" s="16" t="n"/>
      <c r="M44" s="16" t="n"/>
      <c r="N44" s="20" t="n"/>
      <c r="O44" s="17" t="n"/>
      <c r="P44" s="21">
        <f>IF($A44="","",IF(OR($D44="",$E44="",$F44=""),"Incomplet",IF($F44&lt;=$E44,"Horaire invalide",IF(COUNTIFS('Planning répétitions'!$D$4:$D$103,$D44,'Planning répétitions'!$H$4:$H$103,$H44,'Planning répétitions'!$E$4:$E$103,"&lt;"&amp;$F44,'Planning répétitions'!$F$4:$F$103,"&gt;"&amp;$E44)&gt;1,"Conflit espace",IF(COUNTIFS('Planning répétitions'!$D$4:$D$103,$D44,'Planning répétitions'!$I$4:$I$103,$I44,'Planning répétitions'!$E$4:$E$103,"&lt;"&amp;$F44,'Planning répétitions'!$F$4:$F$103,"&gt;"&amp;$E44)&gt;1,"Conflit ressource","OK")))))</f>
        <v/>
      </c>
    </row>
    <row r="45" ht="28" customHeight="1">
      <c r="A45" s="16" t="n"/>
      <c r="B45" s="17" t="n"/>
      <c r="C45" s="16" t="n"/>
      <c r="D45" s="18" t="n"/>
      <c r="E45" s="29" t="n"/>
      <c r="F45" s="29" t="n"/>
      <c r="G45" s="13">
        <f>IF(OR($E45="",$F45=""),"",($F45-$E45)*1440)</f>
        <v/>
      </c>
      <c r="H45" s="16" t="n"/>
      <c r="I45" s="16" t="n"/>
      <c r="J45" s="17" t="n"/>
      <c r="K45" s="16" t="n"/>
      <c r="L45" s="16" t="n"/>
      <c r="M45" s="16" t="n"/>
      <c r="N45" s="20" t="n"/>
      <c r="O45" s="17" t="n"/>
      <c r="P45" s="21">
        <f>IF($A45="","",IF(OR($D45="",$E45="",$F45=""),"Incomplet",IF($F45&lt;=$E45,"Horaire invalide",IF(COUNTIFS('Planning répétitions'!$D$4:$D$103,$D45,'Planning répétitions'!$H$4:$H$103,$H45,'Planning répétitions'!$E$4:$E$103,"&lt;"&amp;$F45,'Planning répétitions'!$F$4:$F$103,"&gt;"&amp;$E45)&gt;1,"Conflit espace",IF(COUNTIFS('Planning répétitions'!$D$4:$D$103,$D45,'Planning répétitions'!$I$4:$I$103,$I45,'Planning répétitions'!$E$4:$E$103,"&lt;"&amp;$F45,'Planning répétitions'!$F$4:$F$103,"&gt;"&amp;$E45)&gt;1,"Conflit ressource","OK")))))</f>
        <v/>
      </c>
    </row>
    <row r="46" ht="28" customHeight="1">
      <c r="A46" s="16" t="n"/>
      <c r="B46" s="17" t="n"/>
      <c r="C46" s="16" t="n"/>
      <c r="D46" s="18" t="n"/>
      <c r="E46" s="29" t="n"/>
      <c r="F46" s="29" t="n"/>
      <c r="G46" s="13">
        <f>IF(OR($E46="",$F46=""),"",($F46-$E46)*1440)</f>
        <v/>
      </c>
      <c r="H46" s="16" t="n"/>
      <c r="I46" s="16" t="n"/>
      <c r="J46" s="17" t="n"/>
      <c r="K46" s="16" t="n"/>
      <c r="L46" s="16" t="n"/>
      <c r="M46" s="16" t="n"/>
      <c r="N46" s="20" t="n"/>
      <c r="O46" s="17" t="n"/>
      <c r="P46" s="21">
        <f>IF($A46="","",IF(OR($D46="",$E46="",$F46=""),"Incomplet",IF($F46&lt;=$E46,"Horaire invalide",IF(COUNTIFS('Planning répétitions'!$D$4:$D$103,$D46,'Planning répétitions'!$H$4:$H$103,$H46,'Planning répétitions'!$E$4:$E$103,"&lt;"&amp;$F46,'Planning répétitions'!$F$4:$F$103,"&gt;"&amp;$E46)&gt;1,"Conflit espace",IF(COUNTIFS('Planning répétitions'!$D$4:$D$103,$D46,'Planning répétitions'!$I$4:$I$103,$I46,'Planning répétitions'!$E$4:$E$103,"&lt;"&amp;$F46,'Planning répétitions'!$F$4:$F$103,"&gt;"&amp;$E46)&gt;1,"Conflit ressource","OK")))))</f>
        <v/>
      </c>
    </row>
    <row r="47" ht="28" customHeight="1">
      <c r="A47" s="16" t="n"/>
      <c r="B47" s="17" t="n"/>
      <c r="C47" s="16" t="n"/>
      <c r="D47" s="18" t="n"/>
      <c r="E47" s="29" t="n"/>
      <c r="F47" s="29" t="n"/>
      <c r="G47" s="13">
        <f>IF(OR($E47="",$F47=""),"",($F47-$E47)*1440)</f>
        <v/>
      </c>
      <c r="H47" s="16" t="n"/>
      <c r="I47" s="16" t="n"/>
      <c r="J47" s="17" t="n"/>
      <c r="K47" s="16" t="n"/>
      <c r="L47" s="16" t="n"/>
      <c r="M47" s="16" t="n"/>
      <c r="N47" s="20" t="n"/>
      <c r="O47" s="17" t="n"/>
      <c r="P47" s="21">
        <f>IF($A47="","",IF(OR($D47="",$E47="",$F47=""),"Incomplet",IF($F47&lt;=$E47,"Horaire invalide",IF(COUNTIFS('Planning répétitions'!$D$4:$D$103,$D47,'Planning répétitions'!$H$4:$H$103,$H47,'Planning répétitions'!$E$4:$E$103,"&lt;"&amp;$F47,'Planning répétitions'!$F$4:$F$103,"&gt;"&amp;$E47)&gt;1,"Conflit espace",IF(COUNTIFS('Planning répétitions'!$D$4:$D$103,$D47,'Planning répétitions'!$I$4:$I$103,$I47,'Planning répétitions'!$E$4:$E$103,"&lt;"&amp;$F47,'Planning répétitions'!$F$4:$F$103,"&gt;"&amp;$E47)&gt;1,"Conflit ressource","OK")))))</f>
        <v/>
      </c>
    </row>
    <row r="48" ht="28" customHeight="1">
      <c r="A48" s="16" t="n"/>
      <c r="B48" s="17" t="n"/>
      <c r="C48" s="16" t="n"/>
      <c r="D48" s="18" t="n"/>
      <c r="E48" s="29" t="n"/>
      <c r="F48" s="29" t="n"/>
      <c r="G48" s="13">
        <f>IF(OR($E48="",$F48=""),"",($F48-$E48)*1440)</f>
        <v/>
      </c>
      <c r="H48" s="16" t="n"/>
      <c r="I48" s="16" t="n"/>
      <c r="J48" s="17" t="n"/>
      <c r="K48" s="16" t="n"/>
      <c r="L48" s="16" t="n"/>
      <c r="M48" s="16" t="n"/>
      <c r="N48" s="20" t="n"/>
      <c r="O48" s="17" t="n"/>
      <c r="P48" s="21">
        <f>IF($A48="","",IF(OR($D48="",$E48="",$F48=""),"Incomplet",IF($F48&lt;=$E48,"Horaire invalide",IF(COUNTIFS('Planning répétitions'!$D$4:$D$103,$D48,'Planning répétitions'!$H$4:$H$103,$H48,'Planning répétitions'!$E$4:$E$103,"&lt;"&amp;$F48,'Planning répétitions'!$F$4:$F$103,"&gt;"&amp;$E48)&gt;1,"Conflit espace",IF(COUNTIFS('Planning répétitions'!$D$4:$D$103,$D48,'Planning répétitions'!$I$4:$I$103,$I48,'Planning répétitions'!$E$4:$E$103,"&lt;"&amp;$F48,'Planning répétitions'!$F$4:$F$103,"&gt;"&amp;$E48)&gt;1,"Conflit ressource","OK")))))</f>
        <v/>
      </c>
    </row>
    <row r="49" ht="28" customHeight="1">
      <c r="A49" s="16" t="n"/>
      <c r="B49" s="17" t="n"/>
      <c r="C49" s="16" t="n"/>
      <c r="D49" s="18" t="n"/>
      <c r="E49" s="29" t="n"/>
      <c r="F49" s="29" t="n"/>
      <c r="G49" s="13">
        <f>IF(OR($E49="",$F49=""),"",($F49-$E49)*1440)</f>
        <v/>
      </c>
      <c r="H49" s="16" t="n"/>
      <c r="I49" s="16" t="n"/>
      <c r="J49" s="17" t="n"/>
      <c r="K49" s="16" t="n"/>
      <c r="L49" s="16" t="n"/>
      <c r="M49" s="16" t="n"/>
      <c r="N49" s="20" t="n"/>
      <c r="O49" s="17" t="n"/>
      <c r="P49" s="21">
        <f>IF($A49="","",IF(OR($D49="",$E49="",$F49=""),"Incomplet",IF($F49&lt;=$E49,"Horaire invalide",IF(COUNTIFS('Planning répétitions'!$D$4:$D$103,$D49,'Planning répétitions'!$H$4:$H$103,$H49,'Planning répétitions'!$E$4:$E$103,"&lt;"&amp;$F49,'Planning répétitions'!$F$4:$F$103,"&gt;"&amp;$E49)&gt;1,"Conflit espace",IF(COUNTIFS('Planning répétitions'!$D$4:$D$103,$D49,'Planning répétitions'!$I$4:$I$103,$I49,'Planning répétitions'!$E$4:$E$103,"&lt;"&amp;$F49,'Planning répétitions'!$F$4:$F$103,"&gt;"&amp;$E49)&gt;1,"Conflit ressource","OK")))))</f>
        <v/>
      </c>
    </row>
    <row r="50" ht="28" customHeight="1">
      <c r="A50" s="16" t="n"/>
      <c r="B50" s="17" t="n"/>
      <c r="C50" s="16" t="n"/>
      <c r="D50" s="18" t="n"/>
      <c r="E50" s="29" t="n"/>
      <c r="F50" s="29" t="n"/>
      <c r="G50" s="13">
        <f>IF(OR($E50="",$F50=""),"",($F50-$E50)*1440)</f>
        <v/>
      </c>
      <c r="H50" s="16" t="n"/>
      <c r="I50" s="16" t="n"/>
      <c r="J50" s="17" t="n"/>
      <c r="K50" s="16" t="n"/>
      <c r="L50" s="16" t="n"/>
      <c r="M50" s="16" t="n"/>
      <c r="N50" s="20" t="n"/>
      <c r="O50" s="17" t="n"/>
      <c r="P50" s="21">
        <f>IF($A50="","",IF(OR($D50="",$E50="",$F50=""),"Incomplet",IF($F50&lt;=$E50,"Horaire invalide",IF(COUNTIFS('Planning répétitions'!$D$4:$D$103,$D50,'Planning répétitions'!$H$4:$H$103,$H50,'Planning répétitions'!$E$4:$E$103,"&lt;"&amp;$F50,'Planning répétitions'!$F$4:$F$103,"&gt;"&amp;$E50)&gt;1,"Conflit espace",IF(COUNTIFS('Planning répétitions'!$D$4:$D$103,$D50,'Planning répétitions'!$I$4:$I$103,$I50,'Planning répétitions'!$E$4:$E$103,"&lt;"&amp;$F50,'Planning répétitions'!$F$4:$F$103,"&gt;"&amp;$E50)&gt;1,"Conflit ressource","OK")))))</f>
        <v/>
      </c>
    </row>
    <row r="51" ht="28" customHeight="1">
      <c r="A51" s="16" t="n"/>
      <c r="B51" s="17" t="n"/>
      <c r="C51" s="16" t="n"/>
      <c r="D51" s="18" t="n"/>
      <c r="E51" s="29" t="n"/>
      <c r="F51" s="29" t="n"/>
      <c r="G51" s="13">
        <f>IF(OR($E51="",$F51=""),"",($F51-$E51)*1440)</f>
        <v/>
      </c>
      <c r="H51" s="16" t="n"/>
      <c r="I51" s="16" t="n"/>
      <c r="J51" s="17" t="n"/>
      <c r="K51" s="16" t="n"/>
      <c r="L51" s="16" t="n"/>
      <c r="M51" s="16" t="n"/>
      <c r="N51" s="20" t="n"/>
      <c r="O51" s="17" t="n"/>
      <c r="P51" s="21">
        <f>IF($A51="","",IF(OR($D51="",$E51="",$F51=""),"Incomplet",IF($F51&lt;=$E51,"Horaire invalide",IF(COUNTIFS('Planning répétitions'!$D$4:$D$103,$D51,'Planning répétitions'!$H$4:$H$103,$H51,'Planning répétitions'!$E$4:$E$103,"&lt;"&amp;$F51,'Planning répétitions'!$F$4:$F$103,"&gt;"&amp;$E51)&gt;1,"Conflit espace",IF(COUNTIFS('Planning répétitions'!$D$4:$D$103,$D51,'Planning répétitions'!$I$4:$I$103,$I51,'Planning répétitions'!$E$4:$E$103,"&lt;"&amp;$F51,'Planning répétitions'!$F$4:$F$103,"&gt;"&amp;$E51)&gt;1,"Conflit ressource","OK")))))</f>
        <v/>
      </c>
    </row>
    <row r="52" ht="28" customHeight="1">
      <c r="A52" s="16" t="n"/>
      <c r="B52" s="17" t="n"/>
      <c r="C52" s="16" t="n"/>
      <c r="D52" s="18" t="n"/>
      <c r="E52" s="29" t="n"/>
      <c r="F52" s="29" t="n"/>
      <c r="G52" s="13">
        <f>IF(OR($E52="",$F52=""),"",($F52-$E52)*1440)</f>
        <v/>
      </c>
      <c r="H52" s="16" t="n"/>
      <c r="I52" s="16" t="n"/>
      <c r="J52" s="17" t="n"/>
      <c r="K52" s="16" t="n"/>
      <c r="L52" s="16" t="n"/>
      <c r="M52" s="16" t="n"/>
      <c r="N52" s="20" t="n"/>
      <c r="O52" s="17" t="n"/>
      <c r="P52" s="21">
        <f>IF($A52="","",IF(OR($D52="",$E52="",$F52=""),"Incomplet",IF($F52&lt;=$E52,"Horaire invalide",IF(COUNTIFS('Planning répétitions'!$D$4:$D$103,$D52,'Planning répétitions'!$H$4:$H$103,$H52,'Planning répétitions'!$E$4:$E$103,"&lt;"&amp;$F52,'Planning répétitions'!$F$4:$F$103,"&gt;"&amp;$E52)&gt;1,"Conflit espace",IF(COUNTIFS('Planning répétitions'!$D$4:$D$103,$D52,'Planning répétitions'!$I$4:$I$103,$I52,'Planning répétitions'!$E$4:$E$103,"&lt;"&amp;$F52,'Planning répétitions'!$F$4:$F$103,"&gt;"&amp;$E52)&gt;1,"Conflit ressource","OK")))))</f>
        <v/>
      </c>
    </row>
    <row r="53" ht="28" customHeight="1">
      <c r="A53" s="16" t="n"/>
      <c r="B53" s="17" t="n"/>
      <c r="C53" s="16" t="n"/>
      <c r="D53" s="18" t="n"/>
      <c r="E53" s="29" t="n"/>
      <c r="F53" s="29" t="n"/>
      <c r="G53" s="13">
        <f>IF(OR($E53="",$F53=""),"",($F53-$E53)*1440)</f>
        <v/>
      </c>
      <c r="H53" s="16" t="n"/>
      <c r="I53" s="16" t="n"/>
      <c r="J53" s="17" t="n"/>
      <c r="K53" s="16" t="n"/>
      <c r="L53" s="16" t="n"/>
      <c r="M53" s="16" t="n"/>
      <c r="N53" s="20" t="n"/>
      <c r="O53" s="17" t="n"/>
      <c r="P53" s="21">
        <f>IF($A53="","",IF(OR($D53="",$E53="",$F53=""),"Incomplet",IF($F53&lt;=$E53,"Horaire invalide",IF(COUNTIFS('Planning répétitions'!$D$4:$D$103,$D53,'Planning répétitions'!$H$4:$H$103,$H53,'Planning répétitions'!$E$4:$E$103,"&lt;"&amp;$F53,'Planning répétitions'!$F$4:$F$103,"&gt;"&amp;$E53)&gt;1,"Conflit espace",IF(COUNTIFS('Planning répétitions'!$D$4:$D$103,$D53,'Planning répétitions'!$I$4:$I$103,$I53,'Planning répétitions'!$E$4:$E$103,"&lt;"&amp;$F53,'Planning répétitions'!$F$4:$F$103,"&gt;"&amp;$E53)&gt;1,"Conflit ressource","OK")))))</f>
        <v/>
      </c>
    </row>
    <row r="54" ht="28" customHeight="1">
      <c r="A54" s="16" t="n"/>
      <c r="B54" s="17" t="n"/>
      <c r="C54" s="16" t="n"/>
      <c r="D54" s="18" t="n"/>
      <c r="E54" s="29" t="n"/>
      <c r="F54" s="29" t="n"/>
      <c r="G54" s="13">
        <f>IF(OR($E54="",$F54=""),"",($F54-$E54)*1440)</f>
        <v/>
      </c>
      <c r="H54" s="16" t="n"/>
      <c r="I54" s="16" t="n"/>
      <c r="J54" s="17" t="n"/>
      <c r="K54" s="16" t="n"/>
      <c r="L54" s="16" t="n"/>
      <c r="M54" s="16" t="n"/>
      <c r="N54" s="20" t="n"/>
      <c r="O54" s="17" t="n"/>
      <c r="P54" s="21">
        <f>IF($A54="","",IF(OR($D54="",$E54="",$F54=""),"Incomplet",IF($F54&lt;=$E54,"Horaire invalide",IF(COUNTIFS('Planning répétitions'!$D$4:$D$103,$D54,'Planning répétitions'!$H$4:$H$103,$H54,'Planning répétitions'!$E$4:$E$103,"&lt;"&amp;$F54,'Planning répétitions'!$F$4:$F$103,"&gt;"&amp;$E54)&gt;1,"Conflit espace",IF(COUNTIFS('Planning répétitions'!$D$4:$D$103,$D54,'Planning répétitions'!$I$4:$I$103,$I54,'Planning répétitions'!$E$4:$E$103,"&lt;"&amp;$F54,'Planning répétitions'!$F$4:$F$103,"&gt;"&amp;$E54)&gt;1,"Conflit ressource","OK")))))</f>
        <v/>
      </c>
    </row>
    <row r="55" ht="28" customHeight="1">
      <c r="A55" s="16" t="n"/>
      <c r="B55" s="17" t="n"/>
      <c r="C55" s="16" t="n"/>
      <c r="D55" s="18" t="n"/>
      <c r="E55" s="29" t="n"/>
      <c r="F55" s="29" t="n"/>
      <c r="G55" s="13">
        <f>IF(OR($E55="",$F55=""),"",($F55-$E55)*1440)</f>
        <v/>
      </c>
      <c r="H55" s="16" t="n"/>
      <c r="I55" s="16" t="n"/>
      <c r="J55" s="17" t="n"/>
      <c r="K55" s="16" t="n"/>
      <c r="L55" s="16" t="n"/>
      <c r="M55" s="16" t="n"/>
      <c r="N55" s="20" t="n"/>
      <c r="O55" s="17" t="n"/>
      <c r="P55" s="21">
        <f>IF($A55="","",IF(OR($D55="",$E55="",$F55=""),"Incomplet",IF($F55&lt;=$E55,"Horaire invalide",IF(COUNTIFS('Planning répétitions'!$D$4:$D$103,$D55,'Planning répétitions'!$H$4:$H$103,$H55,'Planning répétitions'!$E$4:$E$103,"&lt;"&amp;$F55,'Planning répétitions'!$F$4:$F$103,"&gt;"&amp;$E55)&gt;1,"Conflit espace",IF(COUNTIFS('Planning répétitions'!$D$4:$D$103,$D55,'Planning répétitions'!$I$4:$I$103,$I55,'Planning répétitions'!$E$4:$E$103,"&lt;"&amp;$F55,'Planning répétitions'!$F$4:$F$103,"&gt;"&amp;$E55)&gt;1,"Conflit ressource","OK")))))</f>
        <v/>
      </c>
    </row>
    <row r="56" ht="28" customHeight="1">
      <c r="A56" s="16" t="n"/>
      <c r="B56" s="17" t="n"/>
      <c r="C56" s="16" t="n"/>
      <c r="D56" s="18" t="n"/>
      <c r="E56" s="29" t="n"/>
      <c r="F56" s="29" t="n"/>
      <c r="G56" s="13">
        <f>IF(OR($E56="",$F56=""),"",($F56-$E56)*1440)</f>
        <v/>
      </c>
      <c r="H56" s="16" t="n"/>
      <c r="I56" s="16" t="n"/>
      <c r="J56" s="17" t="n"/>
      <c r="K56" s="16" t="n"/>
      <c r="L56" s="16" t="n"/>
      <c r="M56" s="16" t="n"/>
      <c r="N56" s="20" t="n"/>
      <c r="O56" s="17" t="n"/>
      <c r="P56" s="21">
        <f>IF($A56="","",IF(OR($D56="",$E56="",$F56=""),"Incomplet",IF($F56&lt;=$E56,"Horaire invalide",IF(COUNTIFS('Planning répétitions'!$D$4:$D$103,$D56,'Planning répétitions'!$H$4:$H$103,$H56,'Planning répétitions'!$E$4:$E$103,"&lt;"&amp;$F56,'Planning répétitions'!$F$4:$F$103,"&gt;"&amp;$E56)&gt;1,"Conflit espace",IF(COUNTIFS('Planning répétitions'!$D$4:$D$103,$D56,'Planning répétitions'!$I$4:$I$103,$I56,'Planning répétitions'!$E$4:$E$103,"&lt;"&amp;$F56,'Planning répétitions'!$F$4:$F$103,"&gt;"&amp;$E56)&gt;1,"Conflit ressource","OK")))))</f>
        <v/>
      </c>
    </row>
    <row r="57" ht="28" customHeight="1">
      <c r="A57" s="16" t="n"/>
      <c r="B57" s="17" t="n"/>
      <c r="C57" s="16" t="n"/>
      <c r="D57" s="18" t="n"/>
      <c r="E57" s="29" t="n"/>
      <c r="F57" s="29" t="n"/>
      <c r="G57" s="13">
        <f>IF(OR($E57="",$F57=""),"",($F57-$E57)*1440)</f>
        <v/>
      </c>
      <c r="H57" s="16" t="n"/>
      <c r="I57" s="16" t="n"/>
      <c r="J57" s="17" t="n"/>
      <c r="K57" s="16" t="n"/>
      <c r="L57" s="16" t="n"/>
      <c r="M57" s="16" t="n"/>
      <c r="N57" s="20" t="n"/>
      <c r="O57" s="17" t="n"/>
      <c r="P57" s="21">
        <f>IF($A57="","",IF(OR($D57="",$E57="",$F57=""),"Incomplet",IF($F57&lt;=$E57,"Horaire invalide",IF(COUNTIFS('Planning répétitions'!$D$4:$D$103,$D57,'Planning répétitions'!$H$4:$H$103,$H57,'Planning répétitions'!$E$4:$E$103,"&lt;"&amp;$F57,'Planning répétitions'!$F$4:$F$103,"&gt;"&amp;$E57)&gt;1,"Conflit espace",IF(COUNTIFS('Planning répétitions'!$D$4:$D$103,$D57,'Planning répétitions'!$I$4:$I$103,$I57,'Planning répétitions'!$E$4:$E$103,"&lt;"&amp;$F57,'Planning répétitions'!$F$4:$F$103,"&gt;"&amp;$E57)&gt;1,"Conflit ressource","OK")))))</f>
        <v/>
      </c>
    </row>
    <row r="58" ht="28" customHeight="1">
      <c r="A58" s="16" t="n"/>
      <c r="B58" s="17" t="n"/>
      <c r="C58" s="16" t="n"/>
      <c r="D58" s="18" t="n"/>
      <c r="E58" s="29" t="n"/>
      <c r="F58" s="29" t="n"/>
      <c r="G58" s="13">
        <f>IF(OR($E58="",$F58=""),"",($F58-$E58)*1440)</f>
        <v/>
      </c>
      <c r="H58" s="16" t="n"/>
      <c r="I58" s="16" t="n"/>
      <c r="J58" s="17" t="n"/>
      <c r="K58" s="16" t="n"/>
      <c r="L58" s="16" t="n"/>
      <c r="M58" s="16" t="n"/>
      <c r="N58" s="20" t="n"/>
      <c r="O58" s="17" t="n"/>
      <c r="P58" s="21">
        <f>IF($A58="","",IF(OR($D58="",$E58="",$F58=""),"Incomplet",IF($F58&lt;=$E58,"Horaire invalide",IF(COUNTIFS('Planning répétitions'!$D$4:$D$103,$D58,'Planning répétitions'!$H$4:$H$103,$H58,'Planning répétitions'!$E$4:$E$103,"&lt;"&amp;$F58,'Planning répétitions'!$F$4:$F$103,"&gt;"&amp;$E58)&gt;1,"Conflit espace",IF(COUNTIFS('Planning répétitions'!$D$4:$D$103,$D58,'Planning répétitions'!$I$4:$I$103,$I58,'Planning répétitions'!$E$4:$E$103,"&lt;"&amp;$F58,'Planning répétitions'!$F$4:$F$103,"&gt;"&amp;$E58)&gt;1,"Conflit ressource","OK")))))</f>
        <v/>
      </c>
    </row>
    <row r="59" ht="28" customHeight="1">
      <c r="A59" s="16" t="n"/>
      <c r="B59" s="17" t="n"/>
      <c r="C59" s="16" t="n"/>
      <c r="D59" s="18" t="n"/>
      <c r="E59" s="29" t="n"/>
      <c r="F59" s="29" t="n"/>
      <c r="G59" s="13">
        <f>IF(OR($E59="",$F59=""),"",($F59-$E59)*1440)</f>
        <v/>
      </c>
      <c r="H59" s="16" t="n"/>
      <c r="I59" s="16" t="n"/>
      <c r="J59" s="17" t="n"/>
      <c r="K59" s="16" t="n"/>
      <c r="L59" s="16" t="n"/>
      <c r="M59" s="16" t="n"/>
      <c r="N59" s="20" t="n"/>
      <c r="O59" s="17" t="n"/>
      <c r="P59" s="21">
        <f>IF($A59="","",IF(OR($D59="",$E59="",$F59=""),"Incomplet",IF($F59&lt;=$E59,"Horaire invalide",IF(COUNTIFS('Planning répétitions'!$D$4:$D$103,$D59,'Planning répétitions'!$H$4:$H$103,$H59,'Planning répétitions'!$E$4:$E$103,"&lt;"&amp;$F59,'Planning répétitions'!$F$4:$F$103,"&gt;"&amp;$E59)&gt;1,"Conflit espace",IF(COUNTIFS('Planning répétitions'!$D$4:$D$103,$D59,'Planning répétitions'!$I$4:$I$103,$I59,'Planning répétitions'!$E$4:$E$103,"&lt;"&amp;$F59,'Planning répétitions'!$F$4:$F$103,"&gt;"&amp;$E59)&gt;1,"Conflit ressource","OK")))))</f>
        <v/>
      </c>
    </row>
    <row r="60" ht="28" customHeight="1">
      <c r="A60" s="16" t="n"/>
      <c r="B60" s="17" t="n"/>
      <c r="C60" s="16" t="n"/>
      <c r="D60" s="18" t="n"/>
      <c r="E60" s="29" t="n"/>
      <c r="F60" s="29" t="n"/>
      <c r="G60" s="13">
        <f>IF(OR($E60="",$F60=""),"",($F60-$E60)*1440)</f>
        <v/>
      </c>
      <c r="H60" s="16" t="n"/>
      <c r="I60" s="16" t="n"/>
      <c r="J60" s="17" t="n"/>
      <c r="K60" s="16" t="n"/>
      <c r="L60" s="16" t="n"/>
      <c r="M60" s="16" t="n"/>
      <c r="N60" s="20" t="n"/>
      <c r="O60" s="17" t="n"/>
      <c r="P60" s="21">
        <f>IF($A60="","",IF(OR($D60="",$E60="",$F60=""),"Incomplet",IF($F60&lt;=$E60,"Horaire invalide",IF(COUNTIFS('Planning répétitions'!$D$4:$D$103,$D60,'Planning répétitions'!$H$4:$H$103,$H60,'Planning répétitions'!$E$4:$E$103,"&lt;"&amp;$F60,'Planning répétitions'!$F$4:$F$103,"&gt;"&amp;$E60)&gt;1,"Conflit espace",IF(COUNTIFS('Planning répétitions'!$D$4:$D$103,$D60,'Planning répétitions'!$I$4:$I$103,$I60,'Planning répétitions'!$E$4:$E$103,"&lt;"&amp;$F60,'Planning répétitions'!$F$4:$F$103,"&gt;"&amp;$E60)&gt;1,"Conflit ressource","OK")))))</f>
        <v/>
      </c>
    </row>
    <row r="61" ht="28" customHeight="1">
      <c r="A61" s="16" t="n"/>
      <c r="B61" s="17" t="n"/>
      <c r="C61" s="16" t="n"/>
      <c r="D61" s="18" t="n"/>
      <c r="E61" s="29" t="n"/>
      <c r="F61" s="29" t="n"/>
      <c r="G61" s="13">
        <f>IF(OR($E61="",$F61=""),"",($F61-$E61)*1440)</f>
        <v/>
      </c>
      <c r="H61" s="16" t="n"/>
      <c r="I61" s="16" t="n"/>
      <c r="J61" s="17" t="n"/>
      <c r="K61" s="16" t="n"/>
      <c r="L61" s="16" t="n"/>
      <c r="M61" s="16" t="n"/>
      <c r="N61" s="20" t="n"/>
      <c r="O61" s="17" t="n"/>
      <c r="P61" s="21">
        <f>IF($A61="","",IF(OR($D61="",$E61="",$F61=""),"Incomplet",IF($F61&lt;=$E61,"Horaire invalide",IF(COUNTIFS('Planning répétitions'!$D$4:$D$103,$D61,'Planning répétitions'!$H$4:$H$103,$H61,'Planning répétitions'!$E$4:$E$103,"&lt;"&amp;$F61,'Planning répétitions'!$F$4:$F$103,"&gt;"&amp;$E61)&gt;1,"Conflit espace",IF(COUNTIFS('Planning répétitions'!$D$4:$D$103,$D61,'Planning répétitions'!$I$4:$I$103,$I61,'Planning répétitions'!$E$4:$E$103,"&lt;"&amp;$F61,'Planning répétitions'!$F$4:$F$103,"&gt;"&amp;$E61)&gt;1,"Conflit ressource","OK")))))</f>
        <v/>
      </c>
    </row>
    <row r="62" ht="28" customHeight="1">
      <c r="A62" s="16" t="n"/>
      <c r="B62" s="17" t="n"/>
      <c r="C62" s="16" t="n"/>
      <c r="D62" s="18" t="n"/>
      <c r="E62" s="29" t="n"/>
      <c r="F62" s="29" t="n"/>
      <c r="G62" s="13">
        <f>IF(OR($E62="",$F62=""),"",($F62-$E62)*1440)</f>
        <v/>
      </c>
      <c r="H62" s="16" t="n"/>
      <c r="I62" s="16" t="n"/>
      <c r="J62" s="17" t="n"/>
      <c r="K62" s="16" t="n"/>
      <c r="L62" s="16" t="n"/>
      <c r="M62" s="16" t="n"/>
      <c r="N62" s="20" t="n"/>
      <c r="O62" s="17" t="n"/>
      <c r="P62" s="21">
        <f>IF($A62="","",IF(OR($D62="",$E62="",$F62=""),"Incomplet",IF($F62&lt;=$E62,"Horaire invalide",IF(COUNTIFS('Planning répétitions'!$D$4:$D$103,$D62,'Planning répétitions'!$H$4:$H$103,$H62,'Planning répétitions'!$E$4:$E$103,"&lt;"&amp;$F62,'Planning répétitions'!$F$4:$F$103,"&gt;"&amp;$E62)&gt;1,"Conflit espace",IF(COUNTIFS('Planning répétitions'!$D$4:$D$103,$D62,'Planning répétitions'!$I$4:$I$103,$I62,'Planning répétitions'!$E$4:$E$103,"&lt;"&amp;$F62,'Planning répétitions'!$F$4:$F$103,"&gt;"&amp;$E62)&gt;1,"Conflit ressource","OK")))))</f>
        <v/>
      </c>
    </row>
    <row r="63" ht="28" customHeight="1">
      <c r="A63" s="16" t="n"/>
      <c r="B63" s="17" t="n"/>
      <c r="C63" s="16" t="n"/>
      <c r="D63" s="18" t="n"/>
      <c r="E63" s="29" t="n"/>
      <c r="F63" s="29" t="n"/>
      <c r="G63" s="13">
        <f>IF(OR($E63="",$F63=""),"",($F63-$E63)*1440)</f>
        <v/>
      </c>
      <c r="H63" s="16" t="n"/>
      <c r="I63" s="16" t="n"/>
      <c r="J63" s="17" t="n"/>
      <c r="K63" s="16" t="n"/>
      <c r="L63" s="16" t="n"/>
      <c r="M63" s="16" t="n"/>
      <c r="N63" s="20" t="n"/>
      <c r="O63" s="17" t="n"/>
      <c r="P63" s="21">
        <f>IF($A63="","",IF(OR($D63="",$E63="",$F63=""),"Incomplet",IF($F63&lt;=$E63,"Horaire invalide",IF(COUNTIFS('Planning répétitions'!$D$4:$D$103,$D63,'Planning répétitions'!$H$4:$H$103,$H63,'Planning répétitions'!$E$4:$E$103,"&lt;"&amp;$F63,'Planning répétitions'!$F$4:$F$103,"&gt;"&amp;$E63)&gt;1,"Conflit espace",IF(COUNTIFS('Planning répétitions'!$D$4:$D$103,$D63,'Planning répétitions'!$I$4:$I$103,$I63,'Planning répétitions'!$E$4:$E$103,"&lt;"&amp;$F63,'Planning répétitions'!$F$4:$F$103,"&gt;"&amp;$E63)&gt;1,"Conflit ressource","OK")))))</f>
        <v/>
      </c>
    </row>
    <row r="64" ht="28" customHeight="1">
      <c r="A64" s="16" t="n"/>
      <c r="B64" s="17" t="n"/>
      <c r="C64" s="16" t="n"/>
      <c r="D64" s="18" t="n"/>
      <c r="E64" s="29" t="n"/>
      <c r="F64" s="29" t="n"/>
      <c r="G64" s="13">
        <f>IF(OR($E64="",$F64=""),"",($F64-$E64)*1440)</f>
        <v/>
      </c>
      <c r="H64" s="16" t="n"/>
      <c r="I64" s="16" t="n"/>
      <c r="J64" s="17" t="n"/>
      <c r="K64" s="16" t="n"/>
      <c r="L64" s="16" t="n"/>
      <c r="M64" s="16" t="n"/>
      <c r="N64" s="20" t="n"/>
      <c r="O64" s="17" t="n"/>
      <c r="P64" s="21">
        <f>IF($A64="","",IF(OR($D64="",$E64="",$F64=""),"Incomplet",IF($F64&lt;=$E64,"Horaire invalide",IF(COUNTIFS('Planning répétitions'!$D$4:$D$103,$D64,'Planning répétitions'!$H$4:$H$103,$H64,'Planning répétitions'!$E$4:$E$103,"&lt;"&amp;$F64,'Planning répétitions'!$F$4:$F$103,"&gt;"&amp;$E64)&gt;1,"Conflit espace",IF(COUNTIFS('Planning répétitions'!$D$4:$D$103,$D64,'Planning répétitions'!$I$4:$I$103,$I64,'Planning répétitions'!$E$4:$E$103,"&lt;"&amp;$F64,'Planning répétitions'!$F$4:$F$103,"&gt;"&amp;$E64)&gt;1,"Conflit ressource","OK")))))</f>
        <v/>
      </c>
    </row>
    <row r="65" ht="28" customHeight="1">
      <c r="A65" s="16" t="n"/>
      <c r="B65" s="17" t="n"/>
      <c r="C65" s="16" t="n"/>
      <c r="D65" s="18" t="n"/>
      <c r="E65" s="29" t="n"/>
      <c r="F65" s="29" t="n"/>
      <c r="G65" s="13">
        <f>IF(OR($E65="",$F65=""),"",($F65-$E65)*1440)</f>
        <v/>
      </c>
      <c r="H65" s="16" t="n"/>
      <c r="I65" s="16" t="n"/>
      <c r="J65" s="17" t="n"/>
      <c r="K65" s="16" t="n"/>
      <c r="L65" s="16" t="n"/>
      <c r="M65" s="16" t="n"/>
      <c r="N65" s="20" t="n"/>
      <c r="O65" s="17" t="n"/>
      <c r="P65" s="21">
        <f>IF($A65="","",IF(OR($D65="",$E65="",$F65=""),"Incomplet",IF($F65&lt;=$E65,"Horaire invalide",IF(COUNTIFS('Planning répétitions'!$D$4:$D$103,$D65,'Planning répétitions'!$H$4:$H$103,$H65,'Planning répétitions'!$E$4:$E$103,"&lt;"&amp;$F65,'Planning répétitions'!$F$4:$F$103,"&gt;"&amp;$E65)&gt;1,"Conflit espace",IF(COUNTIFS('Planning répétitions'!$D$4:$D$103,$D65,'Planning répétitions'!$I$4:$I$103,$I65,'Planning répétitions'!$E$4:$E$103,"&lt;"&amp;$F65,'Planning répétitions'!$F$4:$F$103,"&gt;"&amp;$E65)&gt;1,"Conflit ressource","OK")))))</f>
        <v/>
      </c>
    </row>
    <row r="66" ht="28" customHeight="1">
      <c r="A66" s="16" t="n"/>
      <c r="B66" s="17" t="n"/>
      <c r="C66" s="16" t="n"/>
      <c r="D66" s="18" t="n"/>
      <c r="E66" s="29" t="n"/>
      <c r="F66" s="29" t="n"/>
      <c r="G66" s="13">
        <f>IF(OR($E66="",$F66=""),"",($F66-$E66)*1440)</f>
        <v/>
      </c>
      <c r="H66" s="16" t="n"/>
      <c r="I66" s="16" t="n"/>
      <c r="J66" s="17" t="n"/>
      <c r="K66" s="16" t="n"/>
      <c r="L66" s="16" t="n"/>
      <c r="M66" s="16" t="n"/>
      <c r="N66" s="20" t="n"/>
      <c r="O66" s="17" t="n"/>
      <c r="P66" s="21">
        <f>IF($A66="","",IF(OR($D66="",$E66="",$F66=""),"Incomplet",IF($F66&lt;=$E66,"Horaire invalide",IF(COUNTIFS('Planning répétitions'!$D$4:$D$103,$D66,'Planning répétitions'!$H$4:$H$103,$H66,'Planning répétitions'!$E$4:$E$103,"&lt;"&amp;$F66,'Planning répétitions'!$F$4:$F$103,"&gt;"&amp;$E66)&gt;1,"Conflit espace",IF(COUNTIFS('Planning répétitions'!$D$4:$D$103,$D66,'Planning répétitions'!$I$4:$I$103,$I66,'Planning répétitions'!$E$4:$E$103,"&lt;"&amp;$F66,'Planning répétitions'!$F$4:$F$103,"&gt;"&amp;$E66)&gt;1,"Conflit ressource","OK")))))</f>
        <v/>
      </c>
    </row>
    <row r="67" ht="28" customHeight="1">
      <c r="A67" s="16" t="n"/>
      <c r="B67" s="17" t="n"/>
      <c r="C67" s="16" t="n"/>
      <c r="D67" s="18" t="n"/>
      <c r="E67" s="29" t="n"/>
      <c r="F67" s="29" t="n"/>
      <c r="G67" s="13">
        <f>IF(OR($E67="",$F67=""),"",($F67-$E67)*1440)</f>
        <v/>
      </c>
      <c r="H67" s="16" t="n"/>
      <c r="I67" s="16" t="n"/>
      <c r="J67" s="17" t="n"/>
      <c r="K67" s="16" t="n"/>
      <c r="L67" s="16" t="n"/>
      <c r="M67" s="16" t="n"/>
      <c r="N67" s="20" t="n"/>
      <c r="O67" s="17" t="n"/>
      <c r="P67" s="21">
        <f>IF($A67="","",IF(OR($D67="",$E67="",$F67=""),"Incomplet",IF($F67&lt;=$E67,"Horaire invalide",IF(COUNTIFS('Planning répétitions'!$D$4:$D$103,$D67,'Planning répétitions'!$H$4:$H$103,$H67,'Planning répétitions'!$E$4:$E$103,"&lt;"&amp;$F67,'Planning répétitions'!$F$4:$F$103,"&gt;"&amp;$E67)&gt;1,"Conflit espace",IF(COUNTIFS('Planning répétitions'!$D$4:$D$103,$D67,'Planning répétitions'!$I$4:$I$103,$I67,'Planning répétitions'!$E$4:$E$103,"&lt;"&amp;$F67,'Planning répétitions'!$F$4:$F$103,"&gt;"&amp;$E67)&gt;1,"Conflit ressource","OK")))))</f>
        <v/>
      </c>
    </row>
    <row r="68" ht="28" customHeight="1">
      <c r="A68" s="16" t="n"/>
      <c r="B68" s="17" t="n"/>
      <c r="C68" s="16" t="n"/>
      <c r="D68" s="18" t="n"/>
      <c r="E68" s="29" t="n"/>
      <c r="F68" s="29" t="n"/>
      <c r="G68" s="13">
        <f>IF(OR($E68="",$F68=""),"",($F68-$E68)*1440)</f>
        <v/>
      </c>
      <c r="H68" s="16" t="n"/>
      <c r="I68" s="16" t="n"/>
      <c r="J68" s="17" t="n"/>
      <c r="K68" s="16" t="n"/>
      <c r="L68" s="16" t="n"/>
      <c r="M68" s="16" t="n"/>
      <c r="N68" s="20" t="n"/>
      <c r="O68" s="17" t="n"/>
      <c r="P68" s="21">
        <f>IF($A68="","",IF(OR($D68="",$E68="",$F68=""),"Incomplet",IF($F68&lt;=$E68,"Horaire invalide",IF(COUNTIFS('Planning répétitions'!$D$4:$D$103,$D68,'Planning répétitions'!$H$4:$H$103,$H68,'Planning répétitions'!$E$4:$E$103,"&lt;"&amp;$F68,'Planning répétitions'!$F$4:$F$103,"&gt;"&amp;$E68)&gt;1,"Conflit espace",IF(COUNTIFS('Planning répétitions'!$D$4:$D$103,$D68,'Planning répétitions'!$I$4:$I$103,$I68,'Planning répétitions'!$E$4:$E$103,"&lt;"&amp;$F68,'Planning répétitions'!$F$4:$F$103,"&gt;"&amp;$E68)&gt;1,"Conflit ressource","OK")))))</f>
        <v/>
      </c>
    </row>
    <row r="69" ht="28" customHeight="1">
      <c r="A69" s="16" t="n"/>
      <c r="B69" s="17" t="n"/>
      <c r="C69" s="16" t="n"/>
      <c r="D69" s="18" t="n"/>
      <c r="E69" s="29" t="n"/>
      <c r="F69" s="29" t="n"/>
      <c r="G69" s="13">
        <f>IF(OR($E69="",$F69=""),"",($F69-$E69)*1440)</f>
        <v/>
      </c>
      <c r="H69" s="16" t="n"/>
      <c r="I69" s="16" t="n"/>
      <c r="J69" s="17" t="n"/>
      <c r="K69" s="16" t="n"/>
      <c r="L69" s="16" t="n"/>
      <c r="M69" s="16" t="n"/>
      <c r="N69" s="20" t="n"/>
      <c r="O69" s="17" t="n"/>
      <c r="P69" s="21">
        <f>IF($A69="","",IF(OR($D69="",$E69="",$F69=""),"Incomplet",IF($F69&lt;=$E69,"Horaire invalide",IF(COUNTIFS('Planning répétitions'!$D$4:$D$103,$D69,'Planning répétitions'!$H$4:$H$103,$H69,'Planning répétitions'!$E$4:$E$103,"&lt;"&amp;$F69,'Planning répétitions'!$F$4:$F$103,"&gt;"&amp;$E69)&gt;1,"Conflit espace",IF(COUNTIFS('Planning répétitions'!$D$4:$D$103,$D69,'Planning répétitions'!$I$4:$I$103,$I69,'Planning répétitions'!$E$4:$E$103,"&lt;"&amp;$F69,'Planning répétitions'!$F$4:$F$103,"&gt;"&amp;$E69)&gt;1,"Conflit ressource","OK")))))</f>
        <v/>
      </c>
    </row>
    <row r="70" ht="28" customHeight="1">
      <c r="A70" s="16" t="n"/>
      <c r="B70" s="17" t="n"/>
      <c r="C70" s="16" t="n"/>
      <c r="D70" s="18" t="n"/>
      <c r="E70" s="29" t="n"/>
      <c r="F70" s="29" t="n"/>
      <c r="G70" s="13">
        <f>IF(OR($E70="",$F70=""),"",($F70-$E70)*1440)</f>
        <v/>
      </c>
      <c r="H70" s="16" t="n"/>
      <c r="I70" s="16" t="n"/>
      <c r="J70" s="17" t="n"/>
      <c r="K70" s="16" t="n"/>
      <c r="L70" s="16" t="n"/>
      <c r="M70" s="16" t="n"/>
      <c r="N70" s="20" t="n"/>
      <c r="O70" s="17" t="n"/>
      <c r="P70" s="21">
        <f>IF($A70="","",IF(OR($D70="",$E70="",$F70=""),"Incomplet",IF($F70&lt;=$E70,"Horaire invalide",IF(COUNTIFS('Planning répétitions'!$D$4:$D$103,$D70,'Planning répétitions'!$H$4:$H$103,$H70,'Planning répétitions'!$E$4:$E$103,"&lt;"&amp;$F70,'Planning répétitions'!$F$4:$F$103,"&gt;"&amp;$E70)&gt;1,"Conflit espace",IF(COUNTIFS('Planning répétitions'!$D$4:$D$103,$D70,'Planning répétitions'!$I$4:$I$103,$I70,'Planning répétitions'!$E$4:$E$103,"&lt;"&amp;$F70,'Planning répétitions'!$F$4:$F$103,"&gt;"&amp;$E70)&gt;1,"Conflit ressource","OK")))))</f>
        <v/>
      </c>
    </row>
    <row r="71" ht="28" customHeight="1">
      <c r="A71" s="16" t="n"/>
      <c r="B71" s="17" t="n"/>
      <c r="C71" s="16" t="n"/>
      <c r="D71" s="18" t="n"/>
      <c r="E71" s="29" t="n"/>
      <c r="F71" s="29" t="n"/>
      <c r="G71" s="13">
        <f>IF(OR($E71="",$F71=""),"",($F71-$E71)*1440)</f>
        <v/>
      </c>
      <c r="H71" s="16" t="n"/>
      <c r="I71" s="16" t="n"/>
      <c r="J71" s="17" t="n"/>
      <c r="K71" s="16" t="n"/>
      <c r="L71" s="16" t="n"/>
      <c r="M71" s="16" t="n"/>
      <c r="N71" s="20" t="n"/>
      <c r="O71" s="17" t="n"/>
      <c r="P71" s="21">
        <f>IF($A71="","",IF(OR($D71="",$E71="",$F71=""),"Incomplet",IF($F71&lt;=$E71,"Horaire invalide",IF(COUNTIFS('Planning répétitions'!$D$4:$D$103,$D71,'Planning répétitions'!$H$4:$H$103,$H71,'Planning répétitions'!$E$4:$E$103,"&lt;"&amp;$F71,'Planning répétitions'!$F$4:$F$103,"&gt;"&amp;$E71)&gt;1,"Conflit espace",IF(COUNTIFS('Planning répétitions'!$D$4:$D$103,$D71,'Planning répétitions'!$I$4:$I$103,$I71,'Planning répétitions'!$E$4:$E$103,"&lt;"&amp;$F71,'Planning répétitions'!$F$4:$F$103,"&gt;"&amp;$E71)&gt;1,"Conflit ressource","OK")))))</f>
        <v/>
      </c>
    </row>
    <row r="72" ht="28" customHeight="1">
      <c r="A72" s="16" t="n"/>
      <c r="B72" s="17" t="n"/>
      <c r="C72" s="16" t="n"/>
      <c r="D72" s="18" t="n"/>
      <c r="E72" s="29" t="n"/>
      <c r="F72" s="29" t="n"/>
      <c r="G72" s="13">
        <f>IF(OR($E72="",$F72=""),"",($F72-$E72)*1440)</f>
        <v/>
      </c>
      <c r="H72" s="16" t="n"/>
      <c r="I72" s="16" t="n"/>
      <c r="J72" s="17" t="n"/>
      <c r="K72" s="16" t="n"/>
      <c r="L72" s="16" t="n"/>
      <c r="M72" s="16" t="n"/>
      <c r="N72" s="20" t="n"/>
      <c r="O72" s="17" t="n"/>
      <c r="P72" s="21">
        <f>IF($A72="","",IF(OR($D72="",$E72="",$F72=""),"Incomplet",IF($F72&lt;=$E72,"Horaire invalide",IF(COUNTIFS('Planning répétitions'!$D$4:$D$103,$D72,'Planning répétitions'!$H$4:$H$103,$H72,'Planning répétitions'!$E$4:$E$103,"&lt;"&amp;$F72,'Planning répétitions'!$F$4:$F$103,"&gt;"&amp;$E72)&gt;1,"Conflit espace",IF(COUNTIFS('Planning répétitions'!$D$4:$D$103,$D72,'Planning répétitions'!$I$4:$I$103,$I72,'Planning répétitions'!$E$4:$E$103,"&lt;"&amp;$F72,'Planning répétitions'!$F$4:$F$103,"&gt;"&amp;$E72)&gt;1,"Conflit ressource","OK")))))</f>
        <v/>
      </c>
    </row>
    <row r="73" ht="28" customHeight="1">
      <c r="A73" s="16" t="n"/>
      <c r="B73" s="17" t="n"/>
      <c r="C73" s="16" t="n"/>
      <c r="D73" s="18" t="n"/>
      <c r="E73" s="29" t="n"/>
      <c r="F73" s="29" t="n"/>
      <c r="G73" s="13">
        <f>IF(OR($E73="",$F73=""),"",($F73-$E73)*1440)</f>
        <v/>
      </c>
      <c r="H73" s="16" t="n"/>
      <c r="I73" s="16" t="n"/>
      <c r="J73" s="17" t="n"/>
      <c r="K73" s="16" t="n"/>
      <c r="L73" s="16" t="n"/>
      <c r="M73" s="16" t="n"/>
      <c r="N73" s="20" t="n"/>
      <c r="O73" s="17" t="n"/>
      <c r="P73" s="21">
        <f>IF($A73="","",IF(OR($D73="",$E73="",$F73=""),"Incomplet",IF($F73&lt;=$E73,"Horaire invalide",IF(COUNTIFS('Planning répétitions'!$D$4:$D$103,$D73,'Planning répétitions'!$H$4:$H$103,$H73,'Planning répétitions'!$E$4:$E$103,"&lt;"&amp;$F73,'Planning répétitions'!$F$4:$F$103,"&gt;"&amp;$E73)&gt;1,"Conflit espace",IF(COUNTIFS('Planning répétitions'!$D$4:$D$103,$D73,'Planning répétitions'!$I$4:$I$103,$I73,'Planning répétitions'!$E$4:$E$103,"&lt;"&amp;$F73,'Planning répétitions'!$F$4:$F$103,"&gt;"&amp;$E73)&gt;1,"Conflit ressource","OK")))))</f>
        <v/>
      </c>
    </row>
    <row r="74" ht="28" customHeight="1">
      <c r="A74" s="16" t="n"/>
      <c r="B74" s="17" t="n"/>
      <c r="C74" s="16" t="n"/>
      <c r="D74" s="18" t="n"/>
      <c r="E74" s="29" t="n"/>
      <c r="F74" s="29" t="n"/>
      <c r="G74" s="13">
        <f>IF(OR($E74="",$F74=""),"",($F74-$E74)*1440)</f>
        <v/>
      </c>
      <c r="H74" s="16" t="n"/>
      <c r="I74" s="16" t="n"/>
      <c r="J74" s="17" t="n"/>
      <c r="K74" s="16" t="n"/>
      <c r="L74" s="16" t="n"/>
      <c r="M74" s="16" t="n"/>
      <c r="N74" s="20" t="n"/>
      <c r="O74" s="17" t="n"/>
      <c r="P74" s="21">
        <f>IF($A74="","",IF(OR($D74="",$E74="",$F74=""),"Incomplet",IF($F74&lt;=$E74,"Horaire invalide",IF(COUNTIFS('Planning répétitions'!$D$4:$D$103,$D74,'Planning répétitions'!$H$4:$H$103,$H74,'Planning répétitions'!$E$4:$E$103,"&lt;"&amp;$F74,'Planning répétitions'!$F$4:$F$103,"&gt;"&amp;$E74)&gt;1,"Conflit espace",IF(COUNTIFS('Planning répétitions'!$D$4:$D$103,$D74,'Planning répétitions'!$I$4:$I$103,$I74,'Planning répétitions'!$E$4:$E$103,"&lt;"&amp;$F74,'Planning répétitions'!$F$4:$F$103,"&gt;"&amp;$E74)&gt;1,"Conflit ressource","OK")))))</f>
        <v/>
      </c>
    </row>
    <row r="75" ht="28" customHeight="1">
      <c r="A75" s="16" t="n"/>
      <c r="B75" s="17" t="n"/>
      <c r="C75" s="16" t="n"/>
      <c r="D75" s="18" t="n"/>
      <c r="E75" s="29" t="n"/>
      <c r="F75" s="29" t="n"/>
      <c r="G75" s="13">
        <f>IF(OR($E75="",$F75=""),"",($F75-$E75)*1440)</f>
        <v/>
      </c>
      <c r="H75" s="16" t="n"/>
      <c r="I75" s="16" t="n"/>
      <c r="J75" s="17" t="n"/>
      <c r="K75" s="16" t="n"/>
      <c r="L75" s="16" t="n"/>
      <c r="M75" s="16" t="n"/>
      <c r="N75" s="20" t="n"/>
      <c r="O75" s="17" t="n"/>
      <c r="P75" s="21">
        <f>IF($A75="","",IF(OR($D75="",$E75="",$F75=""),"Incomplet",IF($F75&lt;=$E75,"Horaire invalide",IF(COUNTIFS('Planning répétitions'!$D$4:$D$103,$D75,'Planning répétitions'!$H$4:$H$103,$H75,'Planning répétitions'!$E$4:$E$103,"&lt;"&amp;$F75,'Planning répétitions'!$F$4:$F$103,"&gt;"&amp;$E75)&gt;1,"Conflit espace",IF(COUNTIFS('Planning répétitions'!$D$4:$D$103,$D75,'Planning répétitions'!$I$4:$I$103,$I75,'Planning répétitions'!$E$4:$E$103,"&lt;"&amp;$F75,'Planning répétitions'!$F$4:$F$103,"&gt;"&amp;$E75)&gt;1,"Conflit ressource","OK")))))</f>
        <v/>
      </c>
    </row>
    <row r="76" ht="28" customHeight="1">
      <c r="A76" s="16" t="n"/>
      <c r="B76" s="17" t="n"/>
      <c r="C76" s="16" t="n"/>
      <c r="D76" s="18" t="n"/>
      <c r="E76" s="29" t="n"/>
      <c r="F76" s="29" t="n"/>
      <c r="G76" s="13">
        <f>IF(OR($E76="",$F76=""),"",($F76-$E76)*1440)</f>
        <v/>
      </c>
      <c r="H76" s="16" t="n"/>
      <c r="I76" s="16" t="n"/>
      <c r="J76" s="17" t="n"/>
      <c r="K76" s="16" t="n"/>
      <c r="L76" s="16" t="n"/>
      <c r="M76" s="16" t="n"/>
      <c r="N76" s="20" t="n"/>
      <c r="O76" s="17" t="n"/>
      <c r="P76" s="21">
        <f>IF($A76="","",IF(OR($D76="",$E76="",$F76=""),"Incomplet",IF($F76&lt;=$E76,"Horaire invalide",IF(COUNTIFS('Planning répétitions'!$D$4:$D$103,$D76,'Planning répétitions'!$H$4:$H$103,$H76,'Planning répétitions'!$E$4:$E$103,"&lt;"&amp;$F76,'Planning répétitions'!$F$4:$F$103,"&gt;"&amp;$E76)&gt;1,"Conflit espace",IF(COUNTIFS('Planning répétitions'!$D$4:$D$103,$D76,'Planning répétitions'!$I$4:$I$103,$I76,'Planning répétitions'!$E$4:$E$103,"&lt;"&amp;$F76,'Planning répétitions'!$F$4:$F$103,"&gt;"&amp;$E76)&gt;1,"Conflit ressource","OK")))))</f>
        <v/>
      </c>
    </row>
    <row r="77" ht="28" customHeight="1">
      <c r="A77" s="16" t="n"/>
      <c r="B77" s="17" t="n"/>
      <c r="C77" s="16" t="n"/>
      <c r="D77" s="18" t="n"/>
      <c r="E77" s="29" t="n"/>
      <c r="F77" s="29" t="n"/>
      <c r="G77" s="13">
        <f>IF(OR($E77="",$F77=""),"",($F77-$E77)*1440)</f>
        <v/>
      </c>
      <c r="H77" s="16" t="n"/>
      <c r="I77" s="16" t="n"/>
      <c r="J77" s="17" t="n"/>
      <c r="K77" s="16" t="n"/>
      <c r="L77" s="16" t="n"/>
      <c r="M77" s="16" t="n"/>
      <c r="N77" s="20" t="n"/>
      <c r="O77" s="17" t="n"/>
      <c r="P77" s="21">
        <f>IF($A77="","",IF(OR($D77="",$E77="",$F77=""),"Incomplet",IF($F77&lt;=$E77,"Horaire invalide",IF(COUNTIFS('Planning répétitions'!$D$4:$D$103,$D77,'Planning répétitions'!$H$4:$H$103,$H77,'Planning répétitions'!$E$4:$E$103,"&lt;"&amp;$F77,'Planning répétitions'!$F$4:$F$103,"&gt;"&amp;$E77)&gt;1,"Conflit espace",IF(COUNTIFS('Planning répétitions'!$D$4:$D$103,$D77,'Planning répétitions'!$I$4:$I$103,$I77,'Planning répétitions'!$E$4:$E$103,"&lt;"&amp;$F77,'Planning répétitions'!$F$4:$F$103,"&gt;"&amp;$E77)&gt;1,"Conflit ressource","OK")))))</f>
        <v/>
      </c>
    </row>
    <row r="78" ht="28" customHeight="1">
      <c r="A78" s="16" t="n"/>
      <c r="B78" s="17" t="n"/>
      <c r="C78" s="16" t="n"/>
      <c r="D78" s="18" t="n"/>
      <c r="E78" s="29" t="n"/>
      <c r="F78" s="29" t="n"/>
      <c r="G78" s="13">
        <f>IF(OR($E78="",$F78=""),"",($F78-$E78)*1440)</f>
        <v/>
      </c>
      <c r="H78" s="16" t="n"/>
      <c r="I78" s="16" t="n"/>
      <c r="J78" s="17" t="n"/>
      <c r="K78" s="16" t="n"/>
      <c r="L78" s="16" t="n"/>
      <c r="M78" s="16" t="n"/>
      <c r="N78" s="20" t="n"/>
      <c r="O78" s="17" t="n"/>
      <c r="P78" s="21">
        <f>IF($A78="","",IF(OR($D78="",$E78="",$F78=""),"Incomplet",IF($F78&lt;=$E78,"Horaire invalide",IF(COUNTIFS('Planning répétitions'!$D$4:$D$103,$D78,'Planning répétitions'!$H$4:$H$103,$H78,'Planning répétitions'!$E$4:$E$103,"&lt;"&amp;$F78,'Planning répétitions'!$F$4:$F$103,"&gt;"&amp;$E78)&gt;1,"Conflit espace",IF(COUNTIFS('Planning répétitions'!$D$4:$D$103,$D78,'Planning répétitions'!$I$4:$I$103,$I78,'Planning répétitions'!$E$4:$E$103,"&lt;"&amp;$F78,'Planning répétitions'!$F$4:$F$103,"&gt;"&amp;$E78)&gt;1,"Conflit ressource","OK")))))</f>
        <v/>
      </c>
    </row>
    <row r="79" ht="28" customHeight="1">
      <c r="A79" s="16" t="n"/>
      <c r="B79" s="17" t="n"/>
      <c r="C79" s="16" t="n"/>
      <c r="D79" s="18" t="n"/>
      <c r="E79" s="29" t="n"/>
      <c r="F79" s="29" t="n"/>
      <c r="G79" s="13">
        <f>IF(OR($E79="",$F79=""),"",($F79-$E79)*1440)</f>
        <v/>
      </c>
      <c r="H79" s="16" t="n"/>
      <c r="I79" s="16" t="n"/>
      <c r="J79" s="17" t="n"/>
      <c r="K79" s="16" t="n"/>
      <c r="L79" s="16" t="n"/>
      <c r="M79" s="16" t="n"/>
      <c r="N79" s="20" t="n"/>
      <c r="O79" s="17" t="n"/>
      <c r="P79" s="21">
        <f>IF($A79="","",IF(OR($D79="",$E79="",$F79=""),"Incomplet",IF($F79&lt;=$E79,"Horaire invalide",IF(COUNTIFS('Planning répétitions'!$D$4:$D$103,$D79,'Planning répétitions'!$H$4:$H$103,$H79,'Planning répétitions'!$E$4:$E$103,"&lt;"&amp;$F79,'Planning répétitions'!$F$4:$F$103,"&gt;"&amp;$E79)&gt;1,"Conflit espace",IF(COUNTIFS('Planning répétitions'!$D$4:$D$103,$D79,'Planning répétitions'!$I$4:$I$103,$I79,'Planning répétitions'!$E$4:$E$103,"&lt;"&amp;$F79,'Planning répétitions'!$F$4:$F$103,"&gt;"&amp;$E79)&gt;1,"Conflit ressource","OK")))))</f>
        <v/>
      </c>
    </row>
    <row r="80" ht="28" customHeight="1">
      <c r="A80" s="16" t="n"/>
      <c r="B80" s="17" t="n"/>
      <c r="C80" s="16" t="n"/>
      <c r="D80" s="18" t="n"/>
      <c r="E80" s="29" t="n"/>
      <c r="F80" s="29" t="n"/>
      <c r="G80" s="13">
        <f>IF(OR($E80="",$F80=""),"",($F80-$E80)*1440)</f>
        <v/>
      </c>
      <c r="H80" s="16" t="n"/>
      <c r="I80" s="16" t="n"/>
      <c r="J80" s="17" t="n"/>
      <c r="K80" s="16" t="n"/>
      <c r="L80" s="16" t="n"/>
      <c r="M80" s="16" t="n"/>
      <c r="N80" s="20" t="n"/>
      <c r="O80" s="17" t="n"/>
      <c r="P80" s="21">
        <f>IF($A80="","",IF(OR($D80="",$E80="",$F80=""),"Incomplet",IF($F80&lt;=$E80,"Horaire invalide",IF(COUNTIFS('Planning répétitions'!$D$4:$D$103,$D80,'Planning répétitions'!$H$4:$H$103,$H80,'Planning répétitions'!$E$4:$E$103,"&lt;"&amp;$F80,'Planning répétitions'!$F$4:$F$103,"&gt;"&amp;$E80)&gt;1,"Conflit espace",IF(COUNTIFS('Planning répétitions'!$D$4:$D$103,$D80,'Planning répétitions'!$I$4:$I$103,$I80,'Planning répétitions'!$E$4:$E$103,"&lt;"&amp;$F80,'Planning répétitions'!$F$4:$F$103,"&gt;"&amp;$E80)&gt;1,"Conflit ressource","OK")))))</f>
        <v/>
      </c>
    </row>
    <row r="81" ht="28" customHeight="1">
      <c r="A81" s="16" t="n"/>
      <c r="B81" s="17" t="n"/>
      <c r="C81" s="16" t="n"/>
      <c r="D81" s="18" t="n"/>
      <c r="E81" s="29" t="n"/>
      <c r="F81" s="29" t="n"/>
      <c r="G81" s="13">
        <f>IF(OR($E81="",$F81=""),"",($F81-$E81)*1440)</f>
        <v/>
      </c>
      <c r="H81" s="16" t="n"/>
      <c r="I81" s="16" t="n"/>
      <c r="J81" s="17" t="n"/>
      <c r="K81" s="16" t="n"/>
      <c r="L81" s="16" t="n"/>
      <c r="M81" s="16" t="n"/>
      <c r="N81" s="20" t="n"/>
      <c r="O81" s="17" t="n"/>
      <c r="P81" s="21">
        <f>IF($A81="","",IF(OR($D81="",$E81="",$F81=""),"Incomplet",IF($F81&lt;=$E81,"Horaire invalide",IF(COUNTIFS('Planning répétitions'!$D$4:$D$103,$D81,'Planning répétitions'!$H$4:$H$103,$H81,'Planning répétitions'!$E$4:$E$103,"&lt;"&amp;$F81,'Planning répétitions'!$F$4:$F$103,"&gt;"&amp;$E81)&gt;1,"Conflit espace",IF(COUNTIFS('Planning répétitions'!$D$4:$D$103,$D81,'Planning répétitions'!$I$4:$I$103,$I81,'Planning répétitions'!$E$4:$E$103,"&lt;"&amp;$F81,'Planning répétitions'!$F$4:$F$103,"&gt;"&amp;$E81)&gt;1,"Conflit ressource","OK")))))</f>
        <v/>
      </c>
    </row>
    <row r="82" ht="28" customHeight="1">
      <c r="A82" s="16" t="n"/>
      <c r="B82" s="17" t="n"/>
      <c r="C82" s="16" t="n"/>
      <c r="D82" s="18" t="n"/>
      <c r="E82" s="29" t="n"/>
      <c r="F82" s="29" t="n"/>
      <c r="G82" s="13">
        <f>IF(OR($E82="",$F82=""),"",($F82-$E82)*1440)</f>
        <v/>
      </c>
      <c r="H82" s="16" t="n"/>
      <c r="I82" s="16" t="n"/>
      <c r="J82" s="17" t="n"/>
      <c r="K82" s="16" t="n"/>
      <c r="L82" s="16" t="n"/>
      <c r="M82" s="16" t="n"/>
      <c r="N82" s="20" t="n"/>
      <c r="O82" s="17" t="n"/>
      <c r="P82" s="21">
        <f>IF($A82="","",IF(OR($D82="",$E82="",$F82=""),"Incomplet",IF($F82&lt;=$E82,"Horaire invalide",IF(COUNTIFS('Planning répétitions'!$D$4:$D$103,$D82,'Planning répétitions'!$H$4:$H$103,$H82,'Planning répétitions'!$E$4:$E$103,"&lt;"&amp;$F82,'Planning répétitions'!$F$4:$F$103,"&gt;"&amp;$E82)&gt;1,"Conflit espace",IF(COUNTIFS('Planning répétitions'!$D$4:$D$103,$D82,'Planning répétitions'!$I$4:$I$103,$I82,'Planning répétitions'!$E$4:$E$103,"&lt;"&amp;$F82,'Planning répétitions'!$F$4:$F$103,"&gt;"&amp;$E82)&gt;1,"Conflit ressource","OK")))))</f>
        <v/>
      </c>
    </row>
    <row r="83" ht="28" customHeight="1">
      <c r="A83" s="16" t="n"/>
      <c r="B83" s="17" t="n"/>
      <c r="C83" s="16" t="n"/>
      <c r="D83" s="18" t="n"/>
      <c r="E83" s="29" t="n"/>
      <c r="F83" s="29" t="n"/>
      <c r="G83" s="13">
        <f>IF(OR($E83="",$F83=""),"",($F83-$E83)*1440)</f>
        <v/>
      </c>
      <c r="H83" s="16" t="n"/>
      <c r="I83" s="16" t="n"/>
      <c r="J83" s="17" t="n"/>
      <c r="K83" s="16" t="n"/>
      <c r="L83" s="16" t="n"/>
      <c r="M83" s="16" t="n"/>
      <c r="N83" s="20" t="n"/>
      <c r="O83" s="17" t="n"/>
      <c r="P83" s="21">
        <f>IF($A83="","",IF(OR($D83="",$E83="",$F83=""),"Incomplet",IF($F83&lt;=$E83,"Horaire invalide",IF(COUNTIFS('Planning répétitions'!$D$4:$D$103,$D83,'Planning répétitions'!$H$4:$H$103,$H83,'Planning répétitions'!$E$4:$E$103,"&lt;"&amp;$F83,'Planning répétitions'!$F$4:$F$103,"&gt;"&amp;$E83)&gt;1,"Conflit espace",IF(COUNTIFS('Planning répétitions'!$D$4:$D$103,$D83,'Planning répétitions'!$I$4:$I$103,$I83,'Planning répétitions'!$E$4:$E$103,"&lt;"&amp;$F83,'Planning répétitions'!$F$4:$F$103,"&gt;"&amp;$E83)&gt;1,"Conflit ressource","OK")))))</f>
        <v/>
      </c>
    </row>
    <row r="84" ht="28" customHeight="1">
      <c r="A84" s="16" t="n"/>
      <c r="B84" s="17" t="n"/>
      <c r="C84" s="16" t="n"/>
      <c r="D84" s="18" t="n"/>
      <c r="E84" s="29" t="n"/>
      <c r="F84" s="29" t="n"/>
      <c r="G84" s="13">
        <f>IF(OR($E84="",$F84=""),"",($F84-$E84)*1440)</f>
        <v/>
      </c>
      <c r="H84" s="16" t="n"/>
      <c r="I84" s="16" t="n"/>
      <c r="J84" s="17" t="n"/>
      <c r="K84" s="16" t="n"/>
      <c r="L84" s="16" t="n"/>
      <c r="M84" s="16" t="n"/>
      <c r="N84" s="20" t="n"/>
      <c r="O84" s="17" t="n"/>
      <c r="P84" s="21">
        <f>IF($A84="","",IF(OR($D84="",$E84="",$F84=""),"Incomplet",IF($F84&lt;=$E84,"Horaire invalide",IF(COUNTIFS('Planning répétitions'!$D$4:$D$103,$D84,'Planning répétitions'!$H$4:$H$103,$H84,'Planning répétitions'!$E$4:$E$103,"&lt;"&amp;$F84,'Planning répétitions'!$F$4:$F$103,"&gt;"&amp;$E84)&gt;1,"Conflit espace",IF(COUNTIFS('Planning répétitions'!$D$4:$D$103,$D84,'Planning répétitions'!$I$4:$I$103,$I84,'Planning répétitions'!$E$4:$E$103,"&lt;"&amp;$F84,'Planning répétitions'!$F$4:$F$103,"&gt;"&amp;$E84)&gt;1,"Conflit ressource","OK")))))</f>
        <v/>
      </c>
    </row>
    <row r="85" ht="28" customHeight="1">
      <c r="A85" s="16" t="n"/>
      <c r="B85" s="17" t="n"/>
      <c r="C85" s="16" t="n"/>
      <c r="D85" s="18" t="n"/>
      <c r="E85" s="29" t="n"/>
      <c r="F85" s="29" t="n"/>
      <c r="G85" s="13">
        <f>IF(OR($E85="",$F85=""),"",($F85-$E85)*1440)</f>
        <v/>
      </c>
      <c r="H85" s="16" t="n"/>
      <c r="I85" s="16" t="n"/>
      <c r="J85" s="17" t="n"/>
      <c r="K85" s="16" t="n"/>
      <c r="L85" s="16" t="n"/>
      <c r="M85" s="16" t="n"/>
      <c r="N85" s="20" t="n"/>
      <c r="O85" s="17" t="n"/>
      <c r="P85" s="21">
        <f>IF($A85="","",IF(OR($D85="",$E85="",$F85=""),"Incomplet",IF($F85&lt;=$E85,"Horaire invalide",IF(COUNTIFS('Planning répétitions'!$D$4:$D$103,$D85,'Planning répétitions'!$H$4:$H$103,$H85,'Planning répétitions'!$E$4:$E$103,"&lt;"&amp;$F85,'Planning répétitions'!$F$4:$F$103,"&gt;"&amp;$E85)&gt;1,"Conflit espace",IF(COUNTIFS('Planning répétitions'!$D$4:$D$103,$D85,'Planning répétitions'!$I$4:$I$103,$I85,'Planning répétitions'!$E$4:$E$103,"&lt;"&amp;$F85,'Planning répétitions'!$F$4:$F$103,"&gt;"&amp;$E85)&gt;1,"Conflit ressource","OK")))))</f>
        <v/>
      </c>
    </row>
    <row r="86" ht="28" customHeight="1">
      <c r="A86" s="16" t="n"/>
      <c r="B86" s="17" t="n"/>
      <c r="C86" s="16" t="n"/>
      <c r="D86" s="18" t="n"/>
      <c r="E86" s="29" t="n"/>
      <c r="F86" s="29" t="n"/>
      <c r="G86" s="13">
        <f>IF(OR($E86="",$F86=""),"",($F86-$E86)*1440)</f>
        <v/>
      </c>
      <c r="H86" s="16" t="n"/>
      <c r="I86" s="16" t="n"/>
      <c r="J86" s="17" t="n"/>
      <c r="K86" s="16" t="n"/>
      <c r="L86" s="16" t="n"/>
      <c r="M86" s="16" t="n"/>
      <c r="N86" s="20" t="n"/>
      <c r="O86" s="17" t="n"/>
      <c r="P86" s="21">
        <f>IF($A86="","",IF(OR($D86="",$E86="",$F86=""),"Incomplet",IF($F86&lt;=$E86,"Horaire invalide",IF(COUNTIFS('Planning répétitions'!$D$4:$D$103,$D86,'Planning répétitions'!$H$4:$H$103,$H86,'Planning répétitions'!$E$4:$E$103,"&lt;"&amp;$F86,'Planning répétitions'!$F$4:$F$103,"&gt;"&amp;$E86)&gt;1,"Conflit espace",IF(COUNTIFS('Planning répétitions'!$D$4:$D$103,$D86,'Planning répétitions'!$I$4:$I$103,$I86,'Planning répétitions'!$E$4:$E$103,"&lt;"&amp;$F86,'Planning répétitions'!$F$4:$F$103,"&gt;"&amp;$E86)&gt;1,"Conflit ressource","OK")))))</f>
        <v/>
      </c>
    </row>
    <row r="87" ht="28" customHeight="1">
      <c r="A87" s="16" t="n"/>
      <c r="B87" s="17" t="n"/>
      <c r="C87" s="16" t="n"/>
      <c r="D87" s="18" t="n"/>
      <c r="E87" s="29" t="n"/>
      <c r="F87" s="29" t="n"/>
      <c r="G87" s="13">
        <f>IF(OR($E87="",$F87=""),"",($F87-$E87)*1440)</f>
        <v/>
      </c>
      <c r="H87" s="16" t="n"/>
      <c r="I87" s="16" t="n"/>
      <c r="J87" s="17" t="n"/>
      <c r="K87" s="16" t="n"/>
      <c r="L87" s="16" t="n"/>
      <c r="M87" s="16" t="n"/>
      <c r="N87" s="20" t="n"/>
      <c r="O87" s="17" t="n"/>
      <c r="P87" s="21">
        <f>IF($A87="","",IF(OR($D87="",$E87="",$F87=""),"Incomplet",IF($F87&lt;=$E87,"Horaire invalide",IF(COUNTIFS('Planning répétitions'!$D$4:$D$103,$D87,'Planning répétitions'!$H$4:$H$103,$H87,'Planning répétitions'!$E$4:$E$103,"&lt;"&amp;$F87,'Planning répétitions'!$F$4:$F$103,"&gt;"&amp;$E87)&gt;1,"Conflit espace",IF(COUNTIFS('Planning répétitions'!$D$4:$D$103,$D87,'Planning répétitions'!$I$4:$I$103,$I87,'Planning répétitions'!$E$4:$E$103,"&lt;"&amp;$F87,'Planning répétitions'!$F$4:$F$103,"&gt;"&amp;$E87)&gt;1,"Conflit ressource","OK")))))</f>
        <v/>
      </c>
    </row>
    <row r="88" ht="28" customHeight="1">
      <c r="A88" s="16" t="n"/>
      <c r="B88" s="17" t="n"/>
      <c r="C88" s="16" t="n"/>
      <c r="D88" s="18" t="n"/>
      <c r="E88" s="29" t="n"/>
      <c r="F88" s="29" t="n"/>
      <c r="G88" s="13">
        <f>IF(OR($E88="",$F88=""),"",($F88-$E88)*1440)</f>
        <v/>
      </c>
      <c r="H88" s="16" t="n"/>
      <c r="I88" s="16" t="n"/>
      <c r="J88" s="17" t="n"/>
      <c r="K88" s="16" t="n"/>
      <c r="L88" s="16" t="n"/>
      <c r="M88" s="16" t="n"/>
      <c r="N88" s="20" t="n"/>
      <c r="O88" s="17" t="n"/>
      <c r="P88" s="21">
        <f>IF($A88="","",IF(OR($D88="",$E88="",$F88=""),"Incomplet",IF($F88&lt;=$E88,"Horaire invalide",IF(COUNTIFS('Planning répétitions'!$D$4:$D$103,$D88,'Planning répétitions'!$H$4:$H$103,$H88,'Planning répétitions'!$E$4:$E$103,"&lt;"&amp;$F88,'Planning répétitions'!$F$4:$F$103,"&gt;"&amp;$E88)&gt;1,"Conflit espace",IF(COUNTIFS('Planning répétitions'!$D$4:$D$103,$D88,'Planning répétitions'!$I$4:$I$103,$I88,'Planning répétitions'!$E$4:$E$103,"&lt;"&amp;$F88,'Planning répétitions'!$F$4:$F$103,"&gt;"&amp;$E88)&gt;1,"Conflit ressource","OK")))))</f>
        <v/>
      </c>
    </row>
    <row r="89" ht="28" customHeight="1">
      <c r="A89" s="16" t="n"/>
      <c r="B89" s="17" t="n"/>
      <c r="C89" s="16" t="n"/>
      <c r="D89" s="18" t="n"/>
      <c r="E89" s="29" t="n"/>
      <c r="F89" s="29" t="n"/>
      <c r="G89" s="13">
        <f>IF(OR($E89="",$F89=""),"",($F89-$E89)*1440)</f>
        <v/>
      </c>
      <c r="H89" s="16" t="n"/>
      <c r="I89" s="16" t="n"/>
      <c r="J89" s="17" t="n"/>
      <c r="K89" s="16" t="n"/>
      <c r="L89" s="16" t="n"/>
      <c r="M89" s="16" t="n"/>
      <c r="N89" s="20" t="n"/>
      <c r="O89" s="17" t="n"/>
      <c r="P89" s="21">
        <f>IF($A89="","",IF(OR($D89="",$E89="",$F89=""),"Incomplet",IF($F89&lt;=$E89,"Horaire invalide",IF(COUNTIFS('Planning répétitions'!$D$4:$D$103,$D89,'Planning répétitions'!$H$4:$H$103,$H89,'Planning répétitions'!$E$4:$E$103,"&lt;"&amp;$F89,'Planning répétitions'!$F$4:$F$103,"&gt;"&amp;$E89)&gt;1,"Conflit espace",IF(COUNTIFS('Planning répétitions'!$D$4:$D$103,$D89,'Planning répétitions'!$I$4:$I$103,$I89,'Planning répétitions'!$E$4:$E$103,"&lt;"&amp;$F89,'Planning répétitions'!$F$4:$F$103,"&gt;"&amp;$E89)&gt;1,"Conflit ressource","OK")))))</f>
        <v/>
      </c>
    </row>
    <row r="90" ht="28" customHeight="1">
      <c r="A90" s="16" t="n"/>
      <c r="B90" s="17" t="n"/>
      <c r="C90" s="16" t="n"/>
      <c r="D90" s="18" t="n"/>
      <c r="E90" s="29" t="n"/>
      <c r="F90" s="29" t="n"/>
      <c r="G90" s="13">
        <f>IF(OR($E90="",$F90=""),"",($F90-$E90)*1440)</f>
        <v/>
      </c>
      <c r="H90" s="16" t="n"/>
      <c r="I90" s="16" t="n"/>
      <c r="J90" s="17" t="n"/>
      <c r="K90" s="16" t="n"/>
      <c r="L90" s="16" t="n"/>
      <c r="M90" s="16" t="n"/>
      <c r="N90" s="20" t="n"/>
      <c r="O90" s="17" t="n"/>
      <c r="P90" s="21">
        <f>IF($A90="","",IF(OR($D90="",$E90="",$F90=""),"Incomplet",IF($F90&lt;=$E90,"Horaire invalide",IF(COUNTIFS('Planning répétitions'!$D$4:$D$103,$D90,'Planning répétitions'!$H$4:$H$103,$H90,'Planning répétitions'!$E$4:$E$103,"&lt;"&amp;$F90,'Planning répétitions'!$F$4:$F$103,"&gt;"&amp;$E90)&gt;1,"Conflit espace",IF(COUNTIFS('Planning répétitions'!$D$4:$D$103,$D90,'Planning répétitions'!$I$4:$I$103,$I90,'Planning répétitions'!$E$4:$E$103,"&lt;"&amp;$F90,'Planning répétitions'!$F$4:$F$103,"&gt;"&amp;$E90)&gt;1,"Conflit ressource","OK")))))</f>
        <v/>
      </c>
    </row>
    <row r="91" ht="28" customHeight="1">
      <c r="A91" s="16" t="n"/>
      <c r="B91" s="17" t="n"/>
      <c r="C91" s="16" t="n"/>
      <c r="D91" s="18" t="n"/>
      <c r="E91" s="29" t="n"/>
      <c r="F91" s="29" t="n"/>
      <c r="G91" s="13">
        <f>IF(OR($E91="",$F91=""),"",($F91-$E91)*1440)</f>
        <v/>
      </c>
      <c r="H91" s="16" t="n"/>
      <c r="I91" s="16" t="n"/>
      <c r="J91" s="17" t="n"/>
      <c r="K91" s="16" t="n"/>
      <c r="L91" s="16" t="n"/>
      <c r="M91" s="16" t="n"/>
      <c r="N91" s="20" t="n"/>
      <c r="O91" s="17" t="n"/>
      <c r="P91" s="21">
        <f>IF($A91="","",IF(OR($D91="",$E91="",$F91=""),"Incomplet",IF($F91&lt;=$E91,"Horaire invalide",IF(COUNTIFS('Planning répétitions'!$D$4:$D$103,$D91,'Planning répétitions'!$H$4:$H$103,$H91,'Planning répétitions'!$E$4:$E$103,"&lt;"&amp;$F91,'Planning répétitions'!$F$4:$F$103,"&gt;"&amp;$E91)&gt;1,"Conflit espace",IF(COUNTIFS('Planning répétitions'!$D$4:$D$103,$D91,'Planning répétitions'!$I$4:$I$103,$I91,'Planning répétitions'!$E$4:$E$103,"&lt;"&amp;$F91,'Planning répétitions'!$F$4:$F$103,"&gt;"&amp;$E91)&gt;1,"Conflit ressource","OK")))))</f>
        <v/>
      </c>
    </row>
    <row r="92" ht="28" customHeight="1">
      <c r="A92" s="16" t="n"/>
      <c r="B92" s="17" t="n"/>
      <c r="C92" s="16" t="n"/>
      <c r="D92" s="18" t="n"/>
      <c r="E92" s="29" t="n"/>
      <c r="F92" s="29" t="n"/>
      <c r="G92" s="13">
        <f>IF(OR($E92="",$F92=""),"",($F92-$E92)*1440)</f>
        <v/>
      </c>
      <c r="H92" s="16" t="n"/>
      <c r="I92" s="16" t="n"/>
      <c r="J92" s="17" t="n"/>
      <c r="K92" s="16" t="n"/>
      <c r="L92" s="16" t="n"/>
      <c r="M92" s="16" t="n"/>
      <c r="N92" s="20" t="n"/>
      <c r="O92" s="17" t="n"/>
      <c r="P92" s="21">
        <f>IF($A92="","",IF(OR($D92="",$E92="",$F92=""),"Incomplet",IF($F92&lt;=$E92,"Horaire invalide",IF(COUNTIFS('Planning répétitions'!$D$4:$D$103,$D92,'Planning répétitions'!$H$4:$H$103,$H92,'Planning répétitions'!$E$4:$E$103,"&lt;"&amp;$F92,'Planning répétitions'!$F$4:$F$103,"&gt;"&amp;$E92)&gt;1,"Conflit espace",IF(COUNTIFS('Planning répétitions'!$D$4:$D$103,$D92,'Planning répétitions'!$I$4:$I$103,$I92,'Planning répétitions'!$E$4:$E$103,"&lt;"&amp;$F92,'Planning répétitions'!$F$4:$F$103,"&gt;"&amp;$E92)&gt;1,"Conflit ressource","OK")))))</f>
        <v/>
      </c>
    </row>
    <row r="93" ht="28" customHeight="1">
      <c r="A93" s="16" t="n"/>
      <c r="B93" s="17" t="n"/>
      <c r="C93" s="16" t="n"/>
      <c r="D93" s="18" t="n"/>
      <c r="E93" s="29" t="n"/>
      <c r="F93" s="29" t="n"/>
      <c r="G93" s="13">
        <f>IF(OR($E93="",$F93=""),"",($F93-$E93)*1440)</f>
        <v/>
      </c>
      <c r="H93" s="16" t="n"/>
      <c r="I93" s="16" t="n"/>
      <c r="J93" s="17" t="n"/>
      <c r="K93" s="16" t="n"/>
      <c r="L93" s="16" t="n"/>
      <c r="M93" s="16" t="n"/>
      <c r="N93" s="20" t="n"/>
      <c r="O93" s="17" t="n"/>
      <c r="P93" s="21">
        <f>IF($A93="","",IF(OR($D93="",$E93="",$F93=""),"Incomplet",IF($F93&lt;=$E93,"Horaire invalide",IF(COUNTIFS('Planning répétitions'!$D$4:$D$103,$D93,'Planning répétitions'!$H$4:$H$103,$H93,'Planning répétitions'!$E$4:$E$103,"&lt;"&amp;$F93,'Planning répétitions'!$F$4:$F$103,"&gt;"&amp;$E93)&gt;1,"Conflit espace",IF(COUNTIFS('Planning répétitions'!$D$4:$D$103,$D93,'Planning répétitions'!$I$4:$I$103,$I93,'Planning répétitions'!$E$4:$E$103,"&lt;"&amp;$F93,'Planning répétitions'!$F$4:$F$103,"&gt;"&amp;$E93)&gt;1,"Conflit ressource","OK")))))</f>
        <v/>
      </c>
    </row>
    <row r="94" ht="28" customHeight="1">
      <c r="A94" s="16" t="n"/>
      <c r="B94" s="17" t="n"/>
      <c r="C94" s="16" t="n"/>
      <c r="D94" s="18" t="n"/>
      <c r="E94" s="29" t="n"/>
      <c r="F94" s="29" t="n"/>
      <c r="G94" s="13">
        <f>IF(OR($E94="",$F94=""),"",($F94-$E94)*1440)</f>
        <v/>
      </c>
      <c r="H94" s="16" t="n"/>
      <c r="I94" s="16" t="n"/>
      <c r="J94" s="17" t="n"/>
      <c r="K94" s="16" t="n"/>
      <c r="L94" s="16" t="n"/>
      <c r="M94" s="16" t="n"/>
      <c r="N94" s="20" t="n"/>
      <c r="O94" s="17" t="n"/>
      <c r="P94" s="21">
        <f>IF($A94="","",IF(OR($D94="",$E94="",$F94=""),"Incomplet",IF($F94&lt;=$E94,"Horaire invalide",IF(COUNTIFS('Planning répétitions'!$D$4:$D$103,$D94,'Planning répétitions'!$H$4:$H$103,$H94,'Planning répétitions'!$E$4:$E$103,"&lt;"&amp;$F94,'Planning répétitions'!$F$4:$F$103,"&gt;"&amp;$E94)&gt;1,"Conflit espace",IF(COUNTIFS('Planning répétitions'!$D$4:$D$103,$D94,'Planning répétitions'!$I$4:$I$103,$I94,'Planning répétitions'!$E$4:$E$103,"&lt;"&amp;$F94,'Planning répétitions'!$F$4:$F$103,"&gt;"&amp;$E94)&gt;1,"Conflit ressource","OK")))))</f>
        <v/>
      </c>
    </row>
    <row r="95" ht="28" customHeight="1">
      <c r="A95" s="16" t="n"/>
      <c r="B95" s="17" t="n"/>
      <c r="C95" s="16" t="n"/>
      <c r="D95" s="18" t="n"/>
      <c r="E95" s="29" t="n"/>
      <c r="F95" s="29" t="n"/>
      <c r="G95" s="13">
        <f>IF(OR($E95="",$F95=""),"",($F95-$E95)*1440)</f>
        <v/>
      </c>
      <c r="H95" s="16" t="n"/>
      <c r="I95" s="16" t="n"/>
      <c r="J95" s="17" t="n"/>
      <c r="K95" s="16" t="n"/>
      <c r="L95" s="16" t="n"/>
      <c r="M95" s="16" t="n"/>
      <c r="N95" s="20" t="n"/>
      <c r="O95" s="17" t="n"/>
      <c r="P95" s="21">
        <f>IF($A95="","",IF(OR($D95="",$E95="",$F95=""),"Incomplet",IF($F95&lt;=$E95,"Horaire invalide",IF(COUNTIFS('Planning répétitions'!$D$4:$D$103,$D95,'Planning répétitions'!$H$4:$H$103,$H95,'Planning répétitions'!$E$4:$E$103,"&lt;"&amp;$F95,'Planning répétitions'!$F$4:$F$103,"&gt;"&amp;$E95)&gt;1,"Conflit espace",IF(COUNTIFS('Planning répétitions'!$D$4:$D$103,$D95,'Planning répétitions'!$I$4:$I$103,$I95,'Planning répétitions'!$E$4:$E$103,"&lt;"&amp;$F95,'Planning répétitions'!$F$4:$F$103,"&gt;"&amp;$E95)&gt;1,"Conflit ressource","OK")))))</f>
        <v/>
      </c>
    </row>
    <row r="96" ht="28" customHeight="1">
      <c r="A96" s="16" t="n"/>
      <c r="B96" s="17" t="n"/>
      <c r="C96" s="16" t="n"/>
      <c r="D96" s="18" t="n"/>
      <c r="E96" s="29" t="n"/>
      <c r="F96" s="29" t="n"/>
      <c r="G96" s="13">
        <f>IF(OR($E96="",$F96=""),"",($F96-$E96)*1440)</f>
        <v/>
      </c>
      <c r="H96" s="16" t="n"/>
      <c r="I96" s="16" t="n"/>
      <c r="J96" s="17" t="n"/>
      <c r="K96" s="16" t="n"/>
      <c r="L96" s="16" t="n"/>
      <c r="M96" s="16" t="n"/>
      <c r="N96" s="20" t="n"/>
      <c r="O96" s="17" t="n"/>
      <c r="P96" s="21">
        <f>IF($A96="","",IF(OR($D96="",$E96="",$F96=""),"Incomplet",IF($F96&lt;=$E96,"Horaire invalide",IF(COUNTIFS('Planning répétitions'!$D$4:$D$103,$D96,'Planning répétitions'!$H$4:$H$103,$H96,'Planning répétitions'!$E$4:$E$103,"&lt;"&amp;$F96,'Planning répétitions'!$F$4:$F$103,"&gt;"&amp;$E96)&gt;1,"Conflit espace",IF(COUNTIFS('Planning répétitions'!$D$4:$D$103,$D96,'Planning répétitions'!$I$4:$I$103,$I96,'Planning répétitions'!$E$4:$E$103,"&lt;"&amp;$F96,'Planning répétitions'!$F$4:$F$103,"&gt;"&amp;$E96)&gt;1,"Conflit ressource","OK")))))</f>
        <v/>
      </c>
    </row>
    <row r="97" ht="28" customHeight="1">
      <c r="A97" s="16" t="n"/>
      <c r="B97" s="17" t="n"/>
      <c r="C97" s="16" t="n"/>
      <c r="D97" s="18" t="n"/>
      <c r="E97" s="29" t="n"/>
      <c r="F97" s="29" t="n"/>
      <c r="G97" s="13">
        <f>IF(OR($E97="",$F97=""),"",($F97-$E97)*1440)</f>
        <v/>
      </c>
      <c r="H97" s="16" t="n"/>
      <c r="I97" s="16" t="n"/>
      <c r="J97" s="17" t="n"/>
      <c r="K97" s="16" t="n"/>
      <c r="L97" s="16" t="n"/>
      <c r="M97" s="16" t="n"/>
      <c r="N97" s="20" t="n"/>
      <c r="O97" s="17" t="n"/>
      <c r="P97" s="21">
        <f>IF($A97="","",IF(OR($D97="",$E97="",$F97=""),"Incomplet",IF($F97&lt;=$E97,"Horaire invalide",IF(COUNTIFS('Planning répétitions'!$D$4:$D$103,$D97,'Planning répétitions'!$H$4:$H$103,$H97,'Planning répétitions'!$E$4:$E$103,"&lt;"&amp;$F97,'Planning répétitions'!$F$4:$F$103,"&gt;"&amp;$E97)&gt;1,"Conflit espace",IF(COUNTIFS('Planning répétitions'!$D$4:$D$103,$D97,'Planning répétitions'!$I$4:$I$103,$I97,'Planning répétitions'!$E$4:$E$103,"&lt;"&amp;$F97,'Planning répétitions'!$F$4:$F$103,"&gt;"&amp;$E97)&gt;1,"Conflit ressource","OK")))))</f>
        <v/>
      </c>
    </row>
    <row r="98" ht="28" customHeight="1">
      <c r="A98" s="16" t="n"/>
      <c r="B98" s="17" t="n"/>
      <c r="C98" s="16" t="n"/>
      <c r="D98" s="18" t="n"/>
      <c r="E98" s="29" t="n"/>
      <c r="F98" s="29" t="n"/>
      <c r="G98" s="13">
        <f>IF(OR($E98="",$F98=""),"",($F98-$E98)*1440)</f>
        <v/>
      </c>
      <c r="H98" s="16" t="n"/>
      <c r="I98" s="16" t="n"/>
      <c r="J98" s="17" t="n"/>
      <c r="K98" s="16" t="n"/>
      <c r="L98" s="16" t="n"/>
      <c r="M98" s="16" t="n"/>
      <c r="N98" s="20" t="n"/>
      <c r="O98" s="17" t="n"/>
      <c r="P98" s="21">
        <f>IF($A98="","",IF(OR($D98="",$E98="",$F98=""),"Incomplet",IF($F98&lt;=$E98,"Horaire invalide",IF(COUNTIFS('Planning répétitions'!$D$4:$D$103,$D98,'Planning répétitions'!$H$4:$H$103,$H98,'Planning répétitions'!$E$4:$E$103,"&lt;"&amp;$F98,'Planning répétitions'!$F$4:$F$103,"&gt;"&amp;$E98)&gt;1,"Conflit espace",IF(COUNTIFS('Planning répétitions'!$D$4:$D$103,$D98,'Planning répétitions'!$I$4:$I$103,$I98,'Planning répétitions'!$E$4:$E$103,"&lt;"&amp;$F98,'Planning répétitions'!$F$4:$F$103,"&gt;"&amp;$E98)&gt;1,"Conflit ressource","OK")))))</f>
        <v/>
      </c>
    </row>
    <row r="99" ht="28" customHeight="1">
      <c r="A99" s="16" t="n"/>
      <c r="B99" s="17" t="n"/>
      <c r="C99" s="16" t="n"/>
      <c r="D99" s="18" t="n"/>
      <c r="E99" s="29" t="n"/>
      <c r="F99" s="29" t="n"/>
      <c r="G99" s="13">
        <f>IF(OR($E99="",$F99=""),"",($F99-$E99)*1440)</f>
        <v/>
      </c>
      <c r="H99" s="16" t="n"/>
      <c r="I99" s="16" t="n"/>
      <c r="J99" s="17" t="n"/>
      <c r="K99" s="16" t="n"/>
      <c r="L99" s="16" t="n"/>
      <c r="M99" s="16" t="n"/>
      <c r="N99" s="20" t="n"/>
      <c r="O99" s="17" t="n"/>
      <c r="P99" s="21">
        <f>IF($A99="","",IF(OR($D99="",$E99="",$F99=""),"Incomplet",IF($F99&lt;=$E99,"Horaire invalide",IF(COUNTIFS('Planning répétitions'!$D$4:$D$103,$D99,'Planning répétitions'!$H$4:$H$103,$H99,'Planning répétitions'!$E$4:$E$103,"&lt;"&amp;$F99,'Planning répétitions'!$F$4:$F$103,"&gt;"&amp;$E99)&gt;1,"Conflit espace",IF(COUNTIFS('Planning répétitions'!$D$4:$D$103,$D99,'Planning répétitions'!$I$4:$I$103,$I99,'Planning répétitions'!$E$4:$E$103,"&lt;"&amp;$F99,'Planning répétitions'!$F$4:$F$103,"&gt;"&amp;$E99)&gt;1,"Conflit ressource","OK")))))</f>
        <v/>
      </c>
    </row>
    <row r="100" ht="28" customHeight="1">
      <c r="A100" s="16" t="n"/>
      <c r="B100" s="17" t="n"/>
      <c r="C100" s="16" t="n"/>
      <c r="D100" s="18" t="n"/>
      <c r="E100" s="29" t="n"/>
      <c r="F100" s="29" t="n"/>
      <c r="G100" s="13">
        <f>IF(OR($E100="",$F100=""),"",($F100-$E100)*1440)</f>
        <v/>
      </c>
      <c r="H100" s="16" t="n"/>
      <c r="I100" s="16" t="n"/>
      <c r="J100" s="17" t="n"/>
      <c r="K100" s="16" t="n"/>
      <c r="L100" s="16" t="n"/>
      <c r="M100" s="16" t="n"/>
      <c r="N100" s="20" t="n"/>
      <c r="O100" s="17" t="n"/>
      <c r="P100" s="21">
        <f>IF($A100="","",IF(OR($D100="",$E100="",$F100=""),"Incomplet",IF($F100&lt;=$E100,"Horaire invalide",IF(COUNTIFS('Planning répétitions'!$D$4:$D$103,$D100,'Planning répétitions'!$H$4:$H$103,$H100,'Planning répétitions'!$E$4:$E$103,"&lt;"&amp;$F100,'Planning répétitions'!$F$4:$F$103,"&gt;"&amp;$E100)&gt;1,"Conflit espace",IF(COUNTIFS('Planning répétitions'!$D$4:$D$103,$D100,'Planning répétitions'!$I$4:$I$103,$I100,'Planning répétitions'!$E$4:$E$103,"&lt;"&amp;$F100,'Planning répétitions'!$F$4:$F$103,"&gt;"&amp;$E100)&gt;1,"Conflit ressource","OK")))))</f>
        <v/>
      </c>
    </row>
    <row r="101" ht="28" customHeight="1">
      <c r="A101" s="16" t="n"/>
      <c r="B101" s="17" t="n"/>
      <c r="C101" s="16" t="n"/>
      <c r="D101" s="18" t="n"/>
      <c r="E101" s="29" t="n"/>
      <c r="F101" s="29" t="n"/>
      <c r="G101" s="13">
        <f>IF(OR($E101="",$F101=""),"",($F101-$E101)*1440)</f>
        <v/>
      </c>
      <c r="H101" s="16" t="n"/>
      <c r="I101" s="16" t="n"/>
      <c r="J101" s="17" t="n"/>
      <c r="K101" s="16" t="n"/>
      <c r="L101" s="16" t="n"/>
      <c r="M101" s="16" t="n"/>
      <c r="N101" s="20" t="n"/>
      <c r="O101" s="17" t="n"/>
      <c r="P101" s="21">
        <f>IF($A101="","",IF(OR($D101="",$E101="",$F101=""),"Incomplet",IF($F101&lt;=$E101,"Horaire invalide",IF(COUNTIFS('Planning répétitions'!$D$4:$D$103,$D101,'Planning répétitions'!$H$4:$H$103,$H101,'Planning répétitions'!$E$4:$E$103,"&lt;"&amp;$F101,'Planning répétitions'!$F$4:$F$103,"&gt;"&amp;$E101)&gt;1,"Conflit espace",IF(COUNTIFS('Planning répétitions'!$D$4:$D$103,$D101,'Planning répétitions'!$I$4:$I$103,$I101,'Planning répétitions'!$E$4:$E$103,"&lt;"&amp;$F101,'Planning répétitions'!$F$4:$F$103,"&gt;"&amp;$E101)&gt;1,"Conflit ressource","OK")))))</f>
        <v/>
      </c>
    </row>
    <row r="102" ht="28" customHeight="1">
      <c r="A102" s="16" t="n"/>
      <c r="B102" s="17" t="n"/>
      <c r="C102" s="16" t="n"/>
      <c r="D102" s="18" t="n"/>
      <c r="E102" s="29" t="n"/>
      <c r="F102" s="29" t="n"/>
      <c r="G102" s="13">
        <f>IF(OR($E102="",$F102=""),"",($F102-$E102)*1440)</f>
        <v/>
      </c>
      <c r="H102" s="16" t="n"/>
      <c r="I102" s="16" t="n"/>
      <c r="J102" s="17" t="n"/>
      <c r="K102" s="16" t="n"/>
      <c r="L102" s="16" t="n"/>
      <c r="M102" s="16" t="n"/>
      <c r="N102" s="20" t="n"/>
      <c r="O102" s="17" t="n"/>
      <c r="P102" s="21">
        <f>IF($A102="","",IF(OR($D102="",$E102="",$F102=""),"Incomplet",IF($F102&lt;=$E102,"Horaire invalide",IF(COUNTIFS('Planning répétitions'!$D$4:$D$103,$D102,'Planning répétitions'!$H$4:$H$103,$H102,'Planning répétitions'!$E$4:$E$103,"&lt;"&amp;$F102,'Planning répétitions'!$F$4:$F$103,"&gt;"&amp;$E102)&gt;1,"Conflit espace",IF(COUNTIFS('Planning répétitions'!$D$4:$D$103,$D102,'Planning répétitions'!$I$4:$I$103,$I102,'Planning répétitions'!$E$4:$E$103,"&lt;"&amp;$F102,'Planning répétitions'!$F$4:$F$103,"&gt;"&amp;$E102)&gt;1,"Conflit ressource","OK")))))</f>
        <v/>
      </c>
    </row>
    <row r="103" ht="28" customHeight="1">
      <c r="A103" s="16" t="n"/>
      <c r="B103" s="17" t="n"/>
      <c r="C103" s="16" t="n"/>
      <c r="D103" s="18" t="n"/>
      <c r="E103" s="29" t="n"/>
      <c r="F103" s="29" t="n"/>
      <c r="G103" s="13">
        <f>IF(OR($E103="",$F103=""),"",($F103-$E103)*1440)</f>
        <v/>
      </c>
      <c r="H103" s="16" t="n"/>
      <c r="I103" s="16" t="n"/>
      <c r="J103" s="17" t="n"/>
      <c r="K103" s="16" t="n"/>
      <c r="L103" s="16" t="n"/>
      <c r="M103" s="16" t="n"/>
      <c r="N103" s="20" t="n"/>
      <c r="O103" s="17" t="n"/>
      <c r="P103" s="21">
        <f>IF($A103="","",IF(OR($D103="",$E103="",$F103=""),"Incomplet",IF($F103&lt;=$E103,"Horaire invalide",IF(COUNTIFS('Planning répétitions'!$D$4:$D$103,$D103,'Planning répétitions'!$H$4:$H$103,$H103,'Planning répétitions'!$E$4:$E$103,"&lt;"&amp;$F103,'Planning répétitions'!$F$4:$F$103,"&gt;"&amp;$E103)&gt;1,"Conflit espace",IF(COUNTIFS('Planning répétitions'!$D$4:$D$103,$D103,'Planning répétitions'!$I$4:$I$103,$I103,'Planning répétitions'!$E$4:$E$103,"&lt;"&amp;$F103,'Planning répétitions'!$F$4:$F$103,"&gt;"&amp;$E103)&gt;1,"Conflit ressource","OK")))))</f>
        <v/>
      </c>
    </row>
  </sheetData>
  <autoFilter ref="A3:P103"/>
  <mergeCells count="1">
    <mergeCell ref="A1:P1"/>
  </mergeCells>
  <conditionalFormatting sqref="A4:P103">
    <cfRule type="expression" priority="1" dxfId="0" stopIfTrue="1">
      <formula>AND($A4&lt;&gt;"",$L4="Annulée")</formula>
    </cfRule>
    <cfRule type="expression" priority="2" dxfId="1" stopIfTrue="1">
      <formula>AND($A4&lt;&gt;"",OR($P4="Conflit espace",$P4="Conflit ressource",$P4="Horaire invalide"))</formula>
    </cfRule>
    <cfRule type="expression" priority="3" dxfId="2" stopIfTrue="1">
      <formula>AND($A4&lt;&gt;"",$P4="Incomplet")</formula>
    </cfRule>
    <cfRule type="expression" priority="4" dxfId="3" stopIfTrue="1">
      <formula>AND($A4&lt;&gt;"",$L4="Réalisée")</formula>
    </cfRule>
    <cfRule type="expression" priority="5" dxfId="4" stopIfTrue="0">
      <formula>AND($A4&lt;&gt;"",$K4="Haute",$L4&lt;&gt;"Confirmée",$L4&lt;&gt;"Réalisée",$L4&lt;&gt;"Annulée")</formula>
    </cfRule>
  </conditionalFormatting>
  <conditionalFormatting sqref="A4:A103">
    <cfRule type="expression" priority="6" dxfId="1" stopIfTrue="0">
      <formula>AND(A4&lt;&gt;"",COUNTIF($A$4:$A$103,A4)&gt;1)</formula>
    </cfRule>
  </conditionalFormatting>
  <dataValidations count="11">
    <dataValidation sqref="A4:A103" showDropDown="0" showInputMessage="1" showErrorMessage="1" allowBlank="0" errorTitle="ID invalide" error="Saisissez un ID non vide et unique dans le planning." promptTitle="Identifiant" prompt="Format conseillé : REP-011." type="custom">
      <formula1>AND(A4&lt;&gt;"",COUNTIF($A$4:$A$103,A4)=1)</formula1>
    </dataValidation>
    <dataValidation sqref="C4:C103" showDropDown="0" showInputMessage="0" showErrorMessage="1" allowBlank="0" errorTitle="Type non proposé" error="Choisissez un type dans la liste des paramètres." type="list">
      <formula1>INDIRECT("'Paramètres'!$D$3:$D$7")</formula1>
    </dataValidation>
    <dataValidation sqref="D4:D103" showDropDown="0" showInputMessage="0" showErrorMessage="1" allowBlank="0" errorTitle="Date hors période" error="La date doit rester dans la période définie dans Paramètres." type="date" operator="between">
      <formula1>INDIRECT("'Paramètres'!$B$2")</formula1>
      <formula2>INDIRECT("'Paramètres'!$B$3")</formula2>
    </dataValidation>
    <dataValidation sqref="E4:E103" showDropDown="0" showInputMessage="0" showErrorMessage="1" allowBlank="0" errorTitle="Début hors horaires" error="L’heure de début doit respecter les horaires d’ouverture." type="time" operator="between">
      <formula1>INDIRECT("'Paramètres'!$B$4")</formula1>
      <formula2>INDIRECT("'Paramètres'!$B$5")</formula2>
    </dataValidation>
    <dataValidation sqref="F4:F103" showDropDown="0" showInputMessage="0" showErrorMessage="1" allowBlank="0" errorTitle="Fin invalide" error="La fin doit être postérieure au début et respecter les horaires définis." type="custom">
      <formula1>OR(F4="",AND(E4&lt;&gt;"",F4&gt;E4,F4&gt;=INDIRECT("'Paramètres'!$B$4"),F4&lt;=INDIRECT("'Paramètres'!$B$5")))</formula1>
    </dataValidation>
    <dataValidation sqref="H4:H103" showDropDown="0" showInputMessage="0" showErrorMessage="1" allowBlank="0" errorTitle="Espace non proposé" error="Choisissez un espace dans la liste fonctionnelle." type="list">
      <formula1>INDIRECT("'Ressources'!$A$4:$A$6")</formula1>
    </dataValidation>
    <dataValidation sqref="I4:I103" showDropDown="0" showInputMessage="0" showErrorMessage="1" allowBlank="0" errorTitle="Ressource non proposée" error="Choisissez une ressource principale dans la liste fonctionnelle." type="list">
      <formula1>INDIRECT("'Ressources'!$C$4:$C$6")</formula1>
    </dataValidation>
    <dataValidation sqref="K4:K103" showDropDown="0" showInputMessage="0" showErrorMessage="1" allowBlank="0" errorTitle="Priorité non proposée" error="Choisissez une priorité dans la liste des paramètres." type="list">
      <formula1>INDIRECT("'Paramètres'!$E$3:$E$5")</formula1>
    </dataValidation>
    <dataValidation sqref="L4:L103" showDropDown="0" showInputMessage="0" showErrorMessage="1" allowBlank="0" errorTitle="Statut non proposé" error="Choisissez un statut dans la liste des paramètres." type="list">
      <formula1>INDIRECT("'Paramètres'!$F$3:$F$7")</formula1>
    </dataValidation>
    <dataValidation sqref="M4:M103" showDropDown="0" showInputMessage="0" showErrorMessage="1" allowBlank="0" errorTitle="Dépendance invalide" error="La dépendance doit être vide ou correspondre à un autre ID existant." type="custom">
      <formula1>OR(M4="",AND(M4&lt;&gt;A4,COUNTIF($A$4:$A$103,M4)=1))</formula1>
    </dataValidation>
    <dataValidation sqref="N4:N103" showDropDown="0" showInputMessage="0" showErrorMessage="1" allowBlank="0" errorTitle="Marge invalide" error="Saisissez une marge comprise entre 0 et 1 440 minutes." type="whole" operator="between">
      <formula1>0</formula1>
      <formula2>1440</formula2>
    </dataValidation>
  </dataValidations>
  <pageMargins left="0.25" right="0.25" top="0.4" bottom="0.4" header="0.2" footer="0.2"/>
  <pageSetup orientation="landscape" paperSize="9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FFF0AE"/>
    <outlinePr summaryBelow="1" summaryRight="1"/>
    <pageSetUpPr/>
  </sheetPr>
  <dimension ref="A1:F9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4" customWidth="1" min="3" max="3"/>
    <col width="20" customWidth="1" min="4" max="4"/>
    <col width="16" customWidth="1" min="5" max="5"/>
    <col width="18" customWidth="1" min="6" max="6"/>
  </cols>
  <sheetData>
    <row r="1" ht="28" customHeight="1">
      <c r="A1" s="1" t="inlineStr">
        <is>
          <t>Paramètres du planning</t>
        </is>
      </c>
      <c r="B1" s="2" t="n"/>
      <c r="C1" s="2" t="n"/>
      <c r="D1" s="2" t="n"/>
      <c r="E1" s="2" t="n"/>
      <c r="F1" s="3" t="n"/>
    </row>
    <row r="2" ht="25" customHeight="1">
      <c r="A2" s="22" t="inlineStr">
        <is>
          <t>Date minimale</t>
        </is>
      </c>
      <c r="B2" s="23" t="n">
        <v>46296</v>
      </c>
      <c r="D2" s="8" t="inlineStr">
        <is>
          <t>Types</t>
        </is>
      </c>
      <c r="E2" s="8" t="inlineStr">
        <is>
          <t>Priorités</t>
        </is>
      </c>
      <c r="F2" s="8" t="inlineStr">
        <is>
          <t>Statuts</t>
        </is>
      </c>
    </row>
    <row r="3" ht="25" customHeight="1">
      <c r="A3" s="24" t="inlineStr">
        <is>
          <t>Date maximale</t>
        </is>
      </c>
      <c r="B3" s="23" t="n">
        <v>46326</v>
      </c>
      <c r="D3" s="25" t="inlineStr">
        <is>
          <t>Filage</t>
        </is>
      </c>
      <c r="E3" s="25" t="inlineStr">
        <is>
          <t>Basse</t>
        </is>
      </c>
      <c r="F3" s="25" t="inlineStr">
        <is>
          <t>À planifier</t>
        </is>
      </c>
    </row>
    <row r="4" ht="25" customHeight="1">
      <c r="A4" s="22" t="inlineStr">
        <is>
          <t>Ouverture</t>
        </is>
      </c>
      <c r="B4" s="30" t="n">
        <v>0.3333333333333333</v>
      </c>
      <c r="D4" s="25" t="inlineStr">
        <is>
          <t>Technique</t>
        </is>
      </c>
      <c r="E4" s="25" t="inlineStr">
        <is>
          <t>Normale</t>
        </is>
      </c>
      <c r="F4" s="25" t="inlineStr">
        <is>
          <t>Planifiée</t>
        </is>
      </c>
    </row>
    <row r="5" ht="25" customHeight="1">
      <c r="A5" s="24" t="inlineStr">
        <is>
          <t>Fermeture</t>
        </is>
      </c>
      <c r="B5" s="30" t="n">
        <v>0.8333333333333334</v>
      </c>
      <c r="D5" s="25" t="inlineStr">
        <is>
          <t>Son</t>
        </is>
      </c>
      <c r="E5" s="25" t="inlineStr">
        <is>
          <t>Haute</t>
        </is>
      </c>
      <c r="F5" s="25" t="inlineStr">
        <is>
          <t>Confirmée</t>
        </is>
      </c>
    </row>
    <row r="6" ht="25" customHeight="1">
      <c r="A6" s="22" t="inlineStr">
        <is>
          <t>Capacité mensuelle (min)</t>
        </is>
      </c>
      <c r="B6" s="27" t="n">
        <v>12000</v>
      </c>
      <c r="D6" s="25" t="inlineStr">
        <is>
          <t>Lumière</t>
        </is>
      </c>
      <c r="E6" s="28" t="n"/>
      <c r="F6" s="25" t="inlineStr">
        <is>
          <t>Réalisée</t>
        </is>
      </c>
    </row>
    <row r="7">
      <c r="D7" s="25" t="inlineStr">
        <is>
          <t>Présentation</t>
        </is>
      </c>
      <c r="E7" s="28" t="n"/>
      <c r="F7" s="25" t="inlineStr">
        <is>
          <t>Annulée</t>
        </is>
      </c>
    </row>
    <row r="8"/>
    <row r="9">
      <c r="A9" s="4" t="inlineStr">
        <is>
          <t>Hypothèses de production modifiables à adapter au contexte de l’événement fictif.</t>
        </is>
      </c>
    </row>
  </sheetData>
  <mergeCells count="1">
    <mergeCell ref="A1:F1"/>
  </mergeCells>
  <dataValidations count="4">
    <dataValidation sqref="B2" showDropDown="0" showInputMessage="0" showErrorMessage="1" allowBlank="0" errorTitle="Date requise" error="Saisissez une date minimale valide." type="custom">
      <formula1>ISNUMBER(B2)</formula1>
    </dataValidation>
    <dataValidation sqref="B3" showDropDown="0" showInputMessage="0" showErrorMessage="1" allowBlank="0" errorTitle="Période invalide" error="La date maximale doit être postérieure ou égale à la date minimale." type="custom">
      <formula1>AND(ISNUMBER(B3),B3&gt;=B2)</formula1>
    </dataValidation>
    <dataValidation sqref="B5" showDropDown="0" showInputMessage="0" showErrorMessage="1" allowBlank="0" errorTitle="Horaire invalide" error="La fermeture doit être strictement postérieure à l’ouverture." type="custom">
      <formula1>AND(ISNUMBER(B5),B5&gt;B4)</formula1>
    </dataValidation>
    <dataValidation sqref="B6" showDropDown="0" showInputMessage="0" showErrorMessage="1" allowBlank="0" errorTitle="Capacité invalide" error="La capacité mensuelle doit être un nombre entier positif de minutes." type="whole" operator="greaterThan">
      <formula1>0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397A62"/>
    <outlinePr summaryBelow="1" summaryRight="1"/>
    <pageSetUpPr/>
  </sheetPr>
  <dimension ref="A1:C6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5" customWidth="1" min="2" max="2"/>
    <col width="28" customWidth="1" min="3" max="3"/>
  </cols>
  <sheetData>
    <row r="1" ht="28" customHeight="1">
      <c r="A1" s="1" t="inlineStr">
        <is>
          <t>Espaces et ressources fonctionnelles</t>
        </is>
      </c>
      <c r="B1" s="2" t="n"/>
      <c r="C1" s="3" t="n"/>
    </row>
    <row r="2"/>
    <row r="3">
      <c r="A3" s="8" t="inlineStr">
        <is>
          <t>Espaces</t>
        </is>
      </c>
      <c r="C3" s="8" t="inlineStr">
        <is>
          <t>Ressources principales</t>
        </is>
      </c>
    </row>
    <row r="4" ht="25" customHeight="1">
      <c r="A4" s="25" t="inlineStr">
        <is>
          <t>Scène A</t>
        </is>
      </c>
      <c r="C4" s="25" t="inlineStr">
        <is>
          <t>Régie principale</t>
        </is>
      </c>
    </row>
    <row r="5" ht="25" customHeight="1">
      <c r="A5" s="25" t="inlineStr">
        <is>
          <t>Studio 1</t>
        </is>
      </c>
      <c r="C5" s="25" t="inlineStr">
        <is>
          <t>Kit son</t>
        </is>
      </c>
    </row>
    <row r="6" ht="25" customHeight="1">
      <c r="A6" s="25" t="inlineStr">
        <is>
          <t>Salle test</t>
        </is>
      </c>
      <c r="C6" s="25" t="inlineStr">
        <is>
          <t>Kit projection</t>
        </is>
      </c>
    </row>
  </sheetData>
  <mergeCells count="1">
    <mergeCell ref="A1:C1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Équipe fictive de production</dc:creator>
  <dc:title xmlns:dc="http://purl.org/dc/elements/1.1/">Planning fictif de répétitions événementielles</dc:title>
  <dc:subject xmlns:dc="http://purl.org/dc/elements/1.1/">Ordonnancement de répétitions pour une convention professionnelle fictive</dc:subject>
  <dcterms:created xmlns:dcterms="http://purl.org/dc/terms/" xmlns:xsi="http://www.w3.org/2001/XMLSchema-instance" xsi:type="dcterms:W3CDTF">2026-09-08T07:12:10Z</dcterms:created>
  <dcterms:modified xmlns:dcterms="http://purl.org/dc/terms/" xmlns:xsi="http://www.w3.org/2001/XMLSchema-instance" xsi:type="dcterms:W3CDTF">2026-09-08T07:12:12+00:00Z</dcterms:modified>
</cp:coreProperties>
</file>