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Sessions" sheetId="3" state="visible" r:id="rId3"/>
    <sheet xmlns:r="http://schemas.openxmlformats.org/officeDocument/2006/relationships" name="Inscrip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hh:mm"/>
  </numFmts>
  <fonts count="4">
    <font>
      <name val="Calibri"/>
      <family val="2"/>
      <color theme="1"/>
      <sz val="11"/>
      <scheme val="minor"/>
    </font>
    <font>
      <name val="Aptos"/>
      <color rgb="00352646"/>
      <sz val="10"/>
    </font>
    <font>
      <name val="Aptos"/>
      <b val="1"/>
      <color rgb="00FFFFFF"/>
      <sz val="11"/>
    </font>
    <font>
      <name val="Aptos"/>
      <b val="1"/>
      <color rgb="00352646"/>
      <sz val="10"/>
    </font>
  </fonts>
  <fills count="7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FF5ED"/>
      </patternFill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" fontId="1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" fontId="1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center" vertical="center"/>
    </xf>
    <xf numFmtId="165" fontId="1" fillId="3" borderId="1" applyAlignment="1" pivotButton="0" quotePrefix="0" xfId="0">
      <alignment horizontal="center" vertical="center"/>
    </xf>
    <xf numFmtId="164" fontId="1" fillId="6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top" wrapText="1"/>
    </xf>
    <xf numFmtId="164" fontId="1" fillId="6" borderId="1" applyAlignment="1" pivotButton="0" quotePrefix="0" xfId="0">
      <alignment horizontal="center" vertical="center"/>
    </xf>
    <xf numFmtId="166" fontId="1" fillId="6" borderId="1" applyAlignment="1" pivotButton="0" quotePrefix="0" xfId="0">
      <alignment horizontal="center" vertical="center"/>
    </xf>
    <xf numFmtId="1" fontId="1" fillId="6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left" vertical="top" wrapText="1"/>
    </xf>
    <xf numFmtId="166" fontId="1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352646"/>
        <sz val="10"/>
      </font>
      <fill>
        <patternFill patternType="solid">
          <fgColor rgb="00F4A261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352646"/>
        <sz val="10"/>
      </font>
      <fill>
        <patternFill patternType="solid">
          <fgColor rgb="00FFF0AE"/>
        </patternFill>
      </fill>
    </dxf>
    <dxf>
      <font>
        <name val="Aptos"/>
        <color rgb="00FFF5ED"/>
        <sz val="10"/>
      </font>
      <fill>
        <patternFill patternType="solid">
          <fgColor rgb="00FFF5ED"/>
        </patternFill>
      </fill>
    </dxf>
    <dxf>
      <font>
        <name val="Aptos"/>
        <color rgb="00FFFFFF"/>
        <sz val="10"/>
      </font>
      <fill>
        <patternFill patternType="solid">
          <fgColor rgb="00FFFFFF"/>
        </patternFill>
      </fill>
    </dxf>
    <dxf>
      <font>
        <name val="Aptos"/>
        <b val="1"/>
        <color rgb="00352646"/>
        <sz val="10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Sessions" displayName="tblSessions" ref="A1:I101" headerRowCount="1">
  <autoFilter ref="A1:I101"/>
  <tableColumns count="9">
    <tableColumn id="1" name="Code session"/>
    <tableColumn id="2" name="Intitulé"/>
    <tableColumn id="3" name="Date"/>
    <tableColumn id="4" name="Heure début"/>
    <tableColumn id="5" name="Heure fin"/>
    <tableColumn id="6" name="Capacité"/>
    <tableColumn id="7" name="Inscriptions confirmées"/>
    <tableColumn id="8" name="Places restantes"/>
    <tableColumn id="9" name="État capacité"/>
  </tableColumns>
</table>
</file>

<file path=xl/tables/table2.xml><?xml version="1.0" encoding="utf-8"?>
<table xmlns="http://schemas.openxmlformats.org/spreadsheetml/2006/main" id="2" name="tblInscriptions" displayName="tblInscriptions" ref="A1:N101" headerRowCount="1">
  <autoFilter ref="A1:N101"/>
  <tableColumns count="14">
    <tableColumn id="1" name="ID inscription"/>
    <tableColumn id="2" name="Date d’inscription"/>
    <tableColumn id="3" name="Participant"/>
    <tableColumn id="4" name="Organisation"/>
    <tableColumn id="5" name="Courriel"/>
    <tableColumn id="6" name="Code session"/>
    <tableColumn id="7" name="Mode"/>
    <tableColumn id="8" name="Statut"/>
    <tableColumn id="9" name="Besoin logistique"/>
    <tableColumn id="10" name="Date de relance"/>
    <tableColumn id="11" name="Commentaire"/>
    <tableColumn id="12" name="Capacité session"/>
    <tableColumn id="13" name="Places restantes"/>
    <tableColumn id="14" name="Alert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/>
  </sheetPr>
  <dimension ref="A1:B17"/>
  <sheetViews>
    <sheetView showGridLines="0" showRowColHeaders="1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</cols>
  <sheetData>
    <row r="1" ht="30" customHeight="1">
      <c r="A1" s="1" t="inlineStr">
        <is>
          <t>Synthèse opérationnelle</t>
        </is>
      </c>
      <c r="B1" s="1" t="inlineStr">
        <is>
          <t>Valeur</t>
        </is>
      </c>
    </row>
    <row r="2">
      <c r="A2" s="2" t="inlineStr">
        <is>
          <t>Événement</t>
        </is>
      </c>
      <c r="B2" s="2">
        <f>Paramètres!B3</f>
        <v/>
      </c>
    </row>
    <row r="3">
      <c r="A3" s="3" t="inlineStr">
        <is>
          <t>Date de référence</t>
        </is>
      </c>
      <c r="B3" s="4">
        <f>Paramètres!B2</f>
        <v/>
      </c>
    </row>
    <row r="4" ht="24" customHeight="1">
      <c r="A4" s="5" t="inlineStr">
        <is>
          <t>Suivi des inscriptions</t>
        </is>
      </c>
      <c r="B4" s="5" t="inlineStr"/>
    </row>
    <row r="5">
      <c r="A5" s="6" t="inlineStr">
        <is>
          <t>Dossiers enregistrés</t>
        </is>
      </c>
      <c r="B5" s="7">
        <f>COUNTIF('Inscriptions'!$A$2:$A$101,"&lt;&gt;")</f>
        <v/>
      </c>
    </row>
    <row r="6">
      <c r="A6" s="8" t="inlineStr">
        <is>
          <t>À confirmer</t>
        </is>
      </c>
      <c r="B6" s="9">
        <f>COUNTIFS('Inscriptions'!$H$2:$H$101,A6,'Inscriptions'!$A$2:$A$101,"&lt;&gt;")</f>
        <v/>
      </c>
    </row>
    <row r="7">
      <c r="A7" s="6" t="inlineStr">
        <is>
          <t>Confirmée</t>
        </is>
      </c>
      <c r="B7" s="7">
        <f>COUNTIFS('Inscriptions'!$H$2:$H$101,A7,'Inscriptions'!$A$2:$A$101,"&lt;&gt;")</f>
        <v/>
      </c>
    </row>
    <row r="8">
      <c r="A8" s="8" t="inlineStr">
        <is>
          <t>Liste d’attente</t>
        </is>
      </c>
      <c r="B8" s="9">
        <f>COUNTIFS('Inscriptions'!$H$2:$H$101,A8,'Inscriptions'!$A$2:$A$101,"&lt;&gt;")</f>
        <v/>
      </c>
    </row>
    <row r="9">
      <c r="A9" s="6" t="inlineStr">
        <is>
          <t>Annulée</t>
        </is>
      </c>
      <c r="B9" s="7">
        <f>COUNTIFS('Inscriptions'!$H$2:$H$101,A9,'Inscriptions'!$A$2:$A$101,"&lt;&gt;")</f>
        <v/>
      </c>
    </row>
    <row r="10" ht="24" customHeight="1">
      <c r="A10" s="10" t="inlineStr">
        <is>
          <t>Capacité et relances</t>
        </is>
      </c>
      <c r="B10" s="11" t="inlineStr"/>
    </row>
    <row r="11">
      <c r="A11" s="6" t="inlineStr">
        <is>
          <t>Sessions complètes</t>
        </is>
      </c>
      <c r="B11" s="7">
        <f>COUNTIF('Sessions'!$I$2:$I$101,"Complet")</f>
        <v/>
      </c>
    </row>
    <row r="12">
      <c r="A12" s="8" t="inlineStr">
        <is>
          <t>Sessions en dépassement</t>
        </is>
      </c>
      <c r="B12" s="9">
        <f>COUNTIF('Sessions'!$I$2:$I$101,"Dépassement")</f>
        <v/>
      </c>
    </row>
    <row r="13">
      <c r="A13" s="6" t="inlineStr">
        <is>
          <t>Relances à effectuer</t>
        </is>
      </c>
      <c r="B13" s="7">
        <f>COUNTIFS('Inscriptions'!$N$2:$N$101,"Relance à effectuer",'Inscriptions'!$A$2:$A$101,"&lt;&gt;")</f>
        <v/>
      </c>
    </row>
    <row r="14">
      <c r="A14" s="8" t="inlineStr">
        <is>
          <t>Capacité totale</t>
        </is>
      </c>
      <c r="B14" s="9">
        <f>SUM('Sessions'!$F$2:$F$101)</f>
        <v/>
      </c>
    </row>
    <row r="15">
      <c r="A15" s="6" t="inlineStr">
        <is>
          <t>Inscriptions confirmées</t>
        </is>
      </c>
      <c r="B15" s="7">
        <f>SUM('Sessions'!$G$2:$G$101)</f>
        <v/>
      </c>
    </row>
    <row r="16">
      <c r="A16" s="8" t="inlineStr">
        <is>
          <t>Taux de remplissage</t>
        </is>
      </c>
      <c r="B16" s="12">
        <f>IFERROR(SUM('Sessions'!$G$2:$G$101)/SUM('Sessions'!$F$2:$F$101),0)</f>
        <v/>
      </c>
    </row>
    <row r="17">
      <c r="A17" s="6" t="inlineStr">
        <is>
          <t>Sessions inconnues</t>
        </is>
      </c>
      <c r="B17" s="7">
        <f>COUNTIFS('Inscriptions'!$N$2:$N$101,"Session inconnue",'Inscriptions'!$A$2:$A$101,"&lt;&gt;")</f>
        <v/>
      </c>
    </row>
  </sheetData>
  <conditionalFormatting sqref="B12">
    <cfRule type="expression" priority="1" dxfId="0" stopIfTrue="1">
      <formula>$B12&gt;0</formula>
    </cfRule>
  </conditionalFormatting>
  <conditionalFormatting sqref="B13">
    <cfRule type="expression" priority="2" dxfId="1" stopIfTrue="1">
      <formula>$B13&gt;0</formula>
    </cfRule>
  </conditionalFormatting>
  <conditionalFormatting sqref="B16">
    <cfRule type="expression" priority="3" dxfId="2">
      <formula>$B16&lt;=1</formula>
    </cfRule>
  </conditionalFormatting>
  <conditionalFormatting sqref="B17">
    <cfRule type="expression" priority="4" dxfId="0" stopIfTrue="1">
      <formula>$B17&gt;0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/>
  </sheetPr>
  <dimension ref="A1:F7"/>
  <sheetViews>
    <sheetView showGridLines="0" showRowColHeaders="1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4" customWidth="1" min="2" max="2"/>
    <col width="3" customWidth="1" min="3" max="3"/>
    <col width="22" customWidth="1" min="4" max="4"/>
    <col width="18" customWidth="1" min="5" max="5"/>
    <col width="25" customWidth="1" min="6" max="6"/>
  </cols>
  <sheetData>
    <row r="1" ht="30" customHeight="1">
      <c r="A1" s="1" t="inlineStr">
        <is>
          <t>Paramètre</t>
        </is>
      </c>
      <c r="B1" s="1" t="inlineStr">
        <is>
          <t>Valeur</t>
        </is>
      </c>
      <c r="C1" s="1" t="inlineStr"/>
      <c r="D1" s="1" t="inlineStr">
        <is>
          <t>Statuts autorisés</t>
        </is>
      </c>
      <c r="E1" s="1" t="inlineStr">
        <is>
          <t>Modes autorisés</t>
        </is>
      </c>
      <c r="F1" s="1" t="inlineStr">
        <is>
          <t>Besoins logistiques</t>
        </is>
      </c>
    </row>
    <row r="2">
      <c r="A2" s="2" t="inlineStr">
        <is>
          <t>Date de référence</t>
        </is>
      </c>
      <c r="B2" s="13" t="n">
        <v>46273</v>
      </c>
      <c r="C2" s="2" t="n"/>
      <c r="D2" s="14" t="inlineStr">
        <is>
          <t>À confirmer</t>
        </is>
      </c>
      <c r="E2" s="14" t="inlineStr">
        <is>
          <t>Sur place</t>
        </is>
      </c>
      <c r="F2" s="14" t="inlineStr">
        <is>
          <t>Aucun</t>
        </is>
      </c>
    </row>
    <row r="3">
      <c r="A3" s="3" t="inlineStr">
        <is>
          <t>Nom de l’événement</t>
        </is>
      </c>
      <c r="B3" s="14" t="inlineStr">
        <is>
          <t>Forum professionnel fictif 2026</t>
        </is>
      </c>
      <c r="C3" s="3" t="n"/>
      <c r="D3" s="14" t="inlineStr">
        <is>
          <t>Confirmée</t>
        </is>
      </c>
      <c r="E3" s="14" t="inlineStr">
        <is>
          <t>À distance</t>
        </is>
      </c>
      <c r="F3" s="14" t="inlineStr">
        <is>
          <t>Accès spécifique</t>
        </is>
      </c>
    </row>
    <row r="4">
      <c r="A4" s="2" t="inlineStr">
        <is>
          <t>Début</t>
        </is>
      </c>
      <c r="B4" s="13" t="n">
        <v>46310</v>
      </c>
      <c r="C4" s="2" t="n"/>
      <c r="D4" s="14" t="inlineStr">
        <is>
          <t>Liste d’attente</t>
        </is>
      </c>
      <c r="E4" s="2" t="n"/>
      <c r="F4" s="14" t="inlineStr">
        <is>
          <t>Régime alimentaire</t>
        </is>
      </c>
    </row>
    <row r="5">
      <c r="A5" s="3" t="inlineStr">
        <is>
          <t>Fin</t>
        </is>
      </c>
      <c r="B5" s="13" t="n">
        <v>46311</v>
      </c>
      <c r="C5" s="3" t="n"/>
      <c r="D5" s="14" t="inlineStr">
        <is>
          <t>Annulée</t>
        </is>
      </c>
      <c r="E5" s="3" t="n"/>
      <c r="F5" s="14" t="inlineStr">
        <is>
          <t>Autre</t>
        </is>
      </c>
    </row>
    <row r="6">
      <c r="A6" s="2" t="n"/>
      <c r="B6" s="2" t="n"/>
      <c r="C6" s="2" t="n"/>
      <c r="D6" s="2" t="n"/>
      <c r="E6" s="2" t="n"/>
      <c r="F6" s="2" t="n"/>
    </row>
    <row r="7" ht="42" customHeight="1">
      <c r="A7" s="5" t="inlineStr">
        <is>
          <t>Périmètre</t>
        </is>
      </c>
      <c r="B7" s="15" t="inlineStr">
        <is>
          <t>Suivi interne et manuel des inscriptions, des affectations, des relances et des capacités.</t>
        </is>
      </c>
      <c r="C7" s="3" t="n"/>
      <c r="D7" s="3" t="n"/>
      <c r="E7" s="3" t="n"/>
      <c r="F7" s="3" t="n"/>
    </row>
  </sheetData>
  <dataValidations count="1">
    <dataValidation sqref="B2 B4:B5" showDropDown="0" showInputMessage="1" showErrorMessage="1" allowBlank="0" errorTitle="Date non valide" error="Saisissez une date comprise entre le 01/01/2020 et le 31/12/2100." promptTitle="Date modifiable" prompt="Saisissez une date au format jj/mm/aaaa." type="date" operator="between">
      <formula1>DATE(2020,1,1)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/>
  </sheetPr>
  <dimension ref="A1:I101"/>
  <sheetViews>
    <sheetView showGridLines="0" showRowColHeaders="1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13" customWidth="1" min="3" max="3"/>
    <col width="13" customWidth="1" min="4" max="4"/>
    <col width="13" customWidth="1" min="5" max="5"/>
    <col width="12" customWidth="1" min="6" max="6"/>
    <col width="23" customWidth="1" min="7" max="7"/>
    <col width="18" customWidth="1" min="8" max="8"/>
    <col width="18" customWidth="1" min="9" max="9"/>
  </cols>
  <sheetData>
    <row r="1" ht="36" customHeight="1">
      <c r="A1" s="1" t="inlineStr">
        <is>
          <t>Code session</t>
        </is>
      </c>
      <c r="B1" s="1" t="inlineStr">
        <is>
          <t>Intitulé</t>
        </is>
      </c>
      <c r="C1" s="1" t="inlineStr">
        <is>
          <t>Date</t>
        </is>
      </c>
      <c r="D1" s="1" t="inlineStr">
        <is>
          <t>Heure début</t>
        </is>
      </c>
      <c r="E1" s="1" t="inlineStr">
        <is>
          <t>Heure fin</t>
        </is>
      </c>
      <c r="F1" s="1" t="inlineStr">
        <is>
          <t>Capacité</t>
        </is>
      </c>
      <c r="G1" s="1" t="inlineStr">
        <is>
          <t>Inscriptions confirmées</t>
        </is>
      </c>
      <c r="H1" s="1" t="inlineStr">
        <is>
          <t>Places restantes</t>
        </is>
      </c>
      <c r="I1" s="1" t="inlineStr">
        <is>
          <t>État capacité</t>
        </is>
      </c>
    </row>
    <row r="2">
      <c r="A2" s="14" t="inlineStr">
        <is>
          <t>SES-F01</t>
        </is>
      </c>
      <c r="B2" s="14" t="inlineStr">
        <is>
          <t>Accueil fictif et cadrage</t>
        </is>
      </c>
      <c r="C2" s="16" t="n">
        <v>46310</v>
      </c>
      <c r="D2" s="24" t="n">
        <v>0.375</v>
      </c>
      <c r="E2" s="24" t="n">
        <v>0.4375</v>
      </c>
      <c r="F2" s="18" t="n">
        <v>3</v>
      </c>
      <c r="G2" s="9">
        <f>COUNTIFS('Inscriptions'!$F$2:$F$101,$A2,'Inscriptions'!$H$2:$H$101,"Confirmée")</f>
        <v/>
      </c>
      <c r="H2" s="9">
        <f>IF($F2="","",$F2-$G2)</f>
        <v/>
      </c>
      <c r="I2" s="19">
        <f>IF($F2="","",IF($H2&lt;0,"Dépassement",IF($H2=0,"Complet","Disponible")))</f>
        <v/>
      </c>
    </row>
    <row r="3">
      <c r="A3" s="14" t="inlineStr">
        <is>
          <t>SES-F02</t>
        </is>
      </c>
      <c r="B3" s="14" t="inlineStr">
        <is>
          <t>Atelier fictif des flux</t>
        </is>
      </c>
      <c r="C3" s="16" t="n">
        <v>46310</v>
      </c>
      <c r="D3" s="24" t="n">
        <v>0.4583333333333333</v>
      </c>
      <c r="E3" s="24" t="n">
        <v>0.5208333333333334</v>
      </c>
      <c r="F3" s="18" t="n">
        <v>2</v>
      </c>
      <c r="G3" s="7">
        <f>COUNTIFS('Inscriptions'!$F$2:$F$101,$A3,'Inscriptions'!$H$2:$H$101,"Confirmée")</f>
        <v/>
      </c>
      <c r="H3" s="7">
        <f>IF($F3="","",$F3-$G3)</f>
        <v/>
      </c>
      <c r="I3" s="20">
        <f>IF($F3="","",IF($H3&lt;0,"Dépassement",IF($H3=0,"Complet","Disponible")))</f>
        <v/>
      </c>
    </row>
    <row r="4">
      <c r="A4" s="14" t="inlineStr">
        <is>
          <t>SES-F03</t>
        </is>
      </c>
      <c r="B4" s="14" t="inlineStr">
        <is>
          <t>Clôture fictive et synthèse</t>
        </is>
      </c>
      <c r="C4" s="16" t="n">
        <v>46311</v>
      </c>
      <c r="D4" s="24" t="n">
        <v>0.5833333333333334</v>
      </c>
      <c r="E4" s="24" t="n">
        <v>0.6458333333333334</v>
      </c>
      <c r="F4" s="18" t="n">
        <v>1</v>
      </c>
      <c r="G4" s="9">
        <f>COUNTIFS('Inscriptions'!$F$2:$F$101,$A4,'Inscriptions'!$H$2:$H$101,"Confirmée")</f>
        <v/>
      </c>
      <c r="H4" s="9">
        <f>IF($F4="","",$F4-$G4)</f>
        <v/>
      </c>
      <c r="I4" s="19">
        <f>IF($F4="","",IF($H4&lt;0,"Dépassement",IF($H4=0,"Complet","Disponible")))</f>
        <v/>
      </c>
    </row>
    <row r="5">
      <c r="A5" s="14" t="n"/>
      <c r="B5" s="14" t="n"/>
      <c r="C5" s="16" t="n"/>
      <c r="D5" s="24" t="n"/>
      <c r="E5" s="24" t="n"/>
      <c r="F5" s="18" t="n"/>
      <c r="G5" s="7">
        <f>COUNTIFS('Inscriptions'!$F$2:$F$101,$A5,'Inscriptions'!$H$2:$H$101,"Confirmée")</f>
        <v/>
      </c>
      <c r="H5" s="7">
        <f>IF($F5="","",$F5-$G5)</f>
        <v/>
      </c>
      <c r="I5" s="20">
        <f>IF($F5="","",IF($H5&lt;0,"Dépassement",IF($H5=0,"Complet","Disponible")))</f>
        <v/>
      </c>
    </row>
    <row r="6">
      <c r="A6" s="14" t="n"/>
      <c r="B6" s="14" t="n"/>
      <c r="C6" s="16" t="n"/>
      <c r="D6" s="24" t="n"/>
      <c r="E6" s="24" t="n"/>
      <c r="F6" s="18" t="n"/>
      <c r="G6" s="9">
        <f>COUNTIFS('Inscriptions'!$F$2:$F$101,$A6,'Inscriptions'!$H$2:$H$101,"Confirmée")</f>
        <v/>
      </c>
      <c r="H6" s="9">
        <f>IF($F6="","",$F6-$G6)</f>
        <v/>
      </c>
      <c r="I6" s="19">
        <f>IF($F6="","",IF($H6&lt;0,"Dépassement",IF($H6=0,"Complet","Disponible")))</f>
        <v/>
      </c>
    </row>
    <row r="7">
      <c r="A7" s="14" t="n"/>
      <c r="B7" s="14" t="n"/>
      <c r="C7" s="16" t="n"/>
      <c r="D7" s="24" t="n"/>
      <c r="E7" s="24" t="n"/>
      <c r="F7" s="18" t="n"/>
      <c r="G7" s="7">
        <f>COUNTIFS('Inscriptions'!$F$2:$F$101,$A7,'Inscriptions'!$H$2:$H$101,"Confirmée")</f>
        <v/>
      </c>
      <c r="H7" s="7">
        <f>IF($F7="","",$F7-$G7)</f>
        <v/>
      </c>
      <c r="I7" s="20">
        <f>IF($F7="","",IF($H7&lt;0,"Dépassement",IF($H7=0,"Complet","Disponible")))</f>
        <v/>
      </c>
    </row>
    <row r="8">
      <c r="A8" s="14" t="n"/>
      <c r="B8" s="14" t="n"/>
      <c r="C8" s="16" t="n"/>
      <c r="D8" s="24" t="n"/>
      <c r="E8" s="24" t="n"/>
      <c r="F8" s="18" t="n"/>
      <c r="G8" s="9">
        <f>COUNTIFS('Inscriptions'!$F$2:$F$101,$A8,'Inscriptions'!$H$2:$H$101,"Confirmée")</f>
        <v/>
      </c>
      <c r="H8" s="9">
        <f>IF($F8="","",$F8-$G8)</f>
        <v/>
      </c>
      <c r="I8" s="19">
        <f>IF($F8="","",IF($H8&lt;0,"Dépassement",IF($H8=0,"Complet","Disponible")))</f>
        <v/>
      </c>
    </row>
    <row r="9">
      <c r="A9" s="14" t="n"/>
      <c r="B9" s="14" t="n"/>
      <c r="C9" s="16" t="n"/>
      <c r="D9" s="24" t="n"/>
      <c r="E9" s="24" t="n"/>
      <c r="F9" s="18" t="n"/>
      <c r="G9" s="7">
        <f>COUNTIFS('Inscriptions'!$F$2:$F$101,$A9,'Inscriptions'!$H$2:$H$101,"Confirmée")</f>
        <v/>
      </c>
      <c r="H9" s="7">
        <f>IF($F9="","",$F9-$G9)</f>
        <v/>
      </c>
      <c r="I9" s="20">
        <f>IF($F9="","",IF($H9&lt;0,"Dépassement",IF($H9=0,"Complet","Disponible")))</f>
        <v/>
      </c>
    </row>
    <row r="10">
      <c r="A10" s="14" t="n"/>
      <c r="B10" s="14" t="n"/>
      <c r="C10" s="16" t="n"/>
      <c r="D10" s="24" t="n"/>
      <c r="E10" s="24" t="n"/>
      <c r="F10" s="18" t="n"/>
      <c r="G10" s="9">
        <f>COUNTIFS('Inscriptions'!$F$2:$F$101,$A10,'Inscriptions'!$H$2:$H$101,"Confirmée")</f>
        <v/>
      </c>
      <c r="H10" s="9">
        <f>IF($F10="","",$F10-$G10)</f>
        <v/>
      </c>
      <c r="I10" s="19">
        <f>IF($F10="","",IF($H10&lt;0,"Dépassement",IF($H10=0,"Complet","Disponible")))</f>
        <v/>
      </c>
    </row>
    <row r="11">
      <c r="A11" s="14" t="n"/>
      <c r="B11" s="14" t="n"/>
      <c r="C11" s="16" t="n"/>
      <c r="D11" s="24" t="n"/>
      <c r="E11" s="24" t="n"/>
      <c r="F11" s="18" t="n"/>
      <c r="G11" s="7">
        <f>COUNTIFS('Inscriptions'!$F$2:$F$101,$A11,'Inscriptions'!$H$2:$H$101,"Confirmée")</f>
        <v/>
      </c>
      <c r="H11" s="7">
        <f>IF($F11="","",$F11-$G11)</f>
        <v/>
      </c>
      <c r="I11" s="20">
        <f>IF($F11="","",IF($H11&lt;0,"Dépassement",IF($H11=0,"Complet","Disponible")))</f>
        <v/>
      </c>
    </row>
    <row r="12">
      <c r="A12" s="14" t="n"/>
      <c r="B12" s="14" t="n"/>
      <c r="C12" s="16" t="n"/>
      <c r="D12" s="24" t="n"/>
      <c r="E12" s="24" t="n"/>
      <c r="F12" s="18" t="n"/>
      <c r="G12" s="9">
        <f>COUNTIFS('Inscriptions'!$F$2:$F$101,$A12,'Inscriptions'!$H$2:$H$101,"Confirmée")</f>
        <v/>
      </c>
      <c r="H12" s="9">
        <f>IF($F12="","",$F12-$G12)</f>
        <v/>
      </c>
      <c r="I12" s="19">
        <f>IF($F12="","",IF($H12&lt;0,"Dépassement",IF($H12=0,"Complet","Disponible")))</f>
        <v/>
      </c>
    </row>
    <row r="13">
      <c r="A13" s="14" t="n"/>
      <c r="B13" s="14" t="n"/>
      <c r="C13" s="16" t="n"/>
      <c r="D13" s="24" t="n"/>
      <c r="E13" s="24" t="n"/>
      <c r="F13" s="18" t="n"/>
      <c r="G13" s="7">
        <f>COUNTIFS('Inscriptions'!$F$2:$F$101,$A13,'Inscriptions'!$H$2:$H$101,"Confirmée")</f>
        <v/>
      </c>
      <c r="H13" s="7">
        <f>IF($F13="","",$F13-$G13)</f>
        <v/>
      </c>
      <c r="I13" s="20">
        <f>IF($F13="","",IF($H13&lt;0,"Dépassement",IF($H13=0,"Complet","Disponible")))</f>
        <v/>
      </c>
    </row>
    <row r="14">
      <c r="A14" s="14" t="n"/>
      <c r="B14" s="14" t="n"/>
      <c r="C14" s="16" t="n"/>
      <c r="D14" s="24" t="n"/>
      <c r="E14" s="24" t="n"/>
      <c r="F14" s="18" t="n"/>
      <c r="G14" s="9">
        <f>COUNTIFS('Inscriptions'!$F$2:$F$101,$A14,'Inscriptions'!$H$2:$H$101,"Confirmée")</f>
        <v/>
      </c>
      <c r="H14" s="9">
        <f>IF($F14="","",$F14-$G14)</f>
        <v/>
      </c>
      <c r="I14" s="19">
        <f>IF($F14="","",IF($H14&lt;0,"Dépassement",IF($H14=0,"Complet","Disponible")))</f>
        <v/>
      </c>
    </row>
    <row r="15">
      <c r="A15" s="14" t="n"/>
      <c r="B15" s="14" t="n"/>
      <c r="C15" s="16" t="n"/>
      <c r="D15" s="24" t="n"/>
      <c r="E15" s="24" t="n"/>
      <c r="F15" s="18" t="n"/>
      <c r="G15" s="7">
        <f>COUNTIFS('Inscriptions'!$F$2:$F$101,$A15,'Inscriptions'!$H$2:$H$101,"Confirmée")</f>
        <v/>
      </c>
      <c r="H15" s="7">
        <f>IF($F15="","",$F15-$G15)</f>
        <v/>
      </c>
      <c r="I15" s="20">
        <f>IF($F15="","",IF($H15&lt;0,"Dépassement",IF($H15=0,"Complet","Disponible")))</f>
        <v/>
      </c>
    </row>
    <row r="16">
      <c r="A16" s="14" t="n"/>
      <c r="B16" s="14" t="n"/>
      <c r="C16" s="16" t="n"/>
      <c r="D16" s="24" t="n"/>
      <c r="E16" s="24" t="n"/>
      <c r="F16" s="18" t="n"/>
      <c r="G16" s="9">
        <f>COUNTIFS('Inscriptions'!$F$2:$F$101,$A16,'Inscriptions'!$H$2:$H$101,"Confirmée")</f>
        <v/>
      </c>
      <c r="H16" s="9">
        <f>IF($F16="","",$F16-$G16)</f>
        <v/>
      </c>
      <c r="I16" s="19">
        <f>IF($F16="","",IF($H16&lt;0,"Dépassement",IF($H16=0,"Complet","Disponible")))</f>
        <v/>
      </c>
    </row>
    <row r="17">
      <c r="A17" s="14" t="n"/>
      <c r="B17" s="14" t="n"/>
      <c r="C17" s="16" t="n"/>
      <c r="D17" s="24" t="n"/>
      <c r="E17" s="24" t="n"/>
      <c r="F17" s="18" t="n"/>
      <c r="G17" s="7">
        <f>COUNTIFS('Inscriptions'!$F$2:$F$101,$A17,'Inscriptions'!$H$2:$H$101,"Confirmée")</f>
        <v/>
      </c>
      <c r="H17" s="7">
        <f>IF($F17="","",$F17-$G17)</f>
        <v/>
      </c>
      <c r="I17" s="20">
        <f>IF($F17="","",IF($H17&lt;0,"Dépassement",IF($H17=0,"Complet","Disponible")))</f>
        <v/>
      </c>
    </row>
    <row r="18">
      <c r="A18" s="14" t="n"/>
      <c r="B18" s="14" t="n"/>
      <c r="C18" s="16" t="n"/>
      <c r="D18" s="24" t="n"/>
      <c r="E18" s="24" t="n"/>
      <c r="F18" s="18" t="n"/>
      <c r="G18" s="9">
        <f>COUNTIFS('Inscriptions'!$F$2:$F$101,$A18,'Inscriptions'!$H$2:$H$101,"Confirmée")</f>
        <v/>
      </c>
      <c r="H18" s="9">
        <f>IF($F18="","",$F18-$G18)</f>
        <v/>
      </c>
      <c r="I18" s="19">
        <f>IF($F18="","",IF($H18&lt;0,"Dépassement",IF($H18=0,"Complet","Disponible")))</f>
        <v/>
      </c>
    </row>
    <row r="19">
      <c r="A19" s="14" t="n"/>
      <c r="B19" s="14" t="n"/>
      <c r="C19" s="16" t="n"/>
      <c r="D19" s="24" t="n"/>
      <c r="E19" s="24" t="n"/>
      <c r="F19" s="18" t="n"/>
      <c r="G19" s="7">
        <f>COUNTIFS('Inscriptions'!$F$2:$F$101,$A19,'Inscriptions'!$H$2:$H$101,"Confirmée")</f>
        <v/>
      </c>
      <c r="H19" s="7">
        <f>IF($F19="","",$F19-$G19)</f>
        <v/>
      </c>
      <c r="I19" s="20">
        <f>IF($F19="","",IF($H19&lt;0,"Dépassement",IF($H19=0,"Complet","Disponible")))</f>
        <v/>
      </c>
    </row>
    <row r="20">
      <c r="A20" s="14" t="n"/>
      <c r="B20" s="14" t="n"/>
      <c r="C20" s="16" t="n"/>
      <c r="D20" s="24" t="n"/>
      <c r="E20" s="24" t="n"/>
      <c r="F20" s="18" t="n"/>
      <c r="G20" s="9">
        <f>COUNTIFS('Inscriptions'!$F$2:$F$101,$A20,'Inscriptions'!$H$2:$H$101,"Confirmée")</f>
        <v/>
      </c>
      <c r="H20" s="9">
        <f>IF($F20="","",$F20-$G20)</f>
        <v/>
      </c>
      <c r="I20" s="19">
        <f>IF($F20="","",IF($H20&lt;0,"Dépassement",IF($H20=0,"Complet","Disponible")))</f>
        <v/>
      </c>
    </row>
    <row r="21">
      <c r="A21" s="14" t="n"/>
      <c r="B21" s="14" t="n"/>
      <c r="C21" s="16" t="n"/>
      <c r="D21" s="24" t="n"/>
      <c r="E21" s="24" t="n"/>
      <c r="F21" s="18" t="n"/>
      <c r="G21" s="7">
        <f>COUNTIFS('Inscriptions'!$F$2:$F$101,$A21,'Inscriptions'!$H$2:$H$101,"Confirmée")</f>
        <v/>
      </c>
      <c r="H21" s="7">
        <f>IF($F21="","",$F21-$G21)</f>
        <v/>
      </c>
      <c r="I21" s="20">
        <f>IF($F21="","",IF($H21&lt;0,"Dépassement",IF($H21=0,"Complet","Disponible")))</f>
        <v/>
      </c>
    </row>
    <row r="22">
      <c r="A22" s="14" t="n"/>
      <c r="B22" s="14" t="n"/>
      <c r="C22" s="16" t="n"/>
      <c r="D22" s="24" t="n"/>
      <c r="E22" s="24" t="n"/>
      <c r="F22" s="18" t="n"/>
      <c r="G22" s="9">
        <f>COUNTIFS('Inscriptions'!$F$2:$F$101,$A22,'Inscriptions'!$H$2:$H$101,"Confirmée")</f>
        <v/>
      </c>
      <c r="H22" s="9">
        <f>IF($F22="","",$F22-$G22)</f>
        <v/>
      </c>
      <c r="I22" s="19">
        <f>IF($F22="","",IF($H22&lt;0,"Dépassement",IF($H22=0,"Complet","Disponible")))</f>
        <v/>
      </c>
    </row>
    <row r="23">
      <c r="A23" s="14" t="n"/>
      <c r="B23" s="14" t="n"/>
      <c r="C23" s="16" t="n"/>
      <c r="D23" s="24" t="n"/>
      <c r="E23" s="24" t="n"/>
      <c r="F23" s="18" t="n"/>
      <c r="G23" s="7">
        <f>COUNTIFS('Inscriptions'!$F$2:$F$101,$A23,'Inscriptions'!$H$2:$H$101,"Confirmée")</f>
        <v/>
      </c>
      <c r="H23" s="7">
        <f>IF($F23="","",$F23-$G23)</f>
        <v/>
      </c>
      <c r="I23" s="20">
        <f>IF($F23="","",IF($H23&lt;0,"Dépassement",IF($H23=0,"Complet","Disponible")))</f>
        <v/>
      </c>
    </row>
    <row r="24">
      <c r="A24" s="14" t="n"/>
      <c r="B24" s="14" t="n"/>
      <c r="C24" s="16" t="n"/>
      <c r="D24" s="24" t="n"/>
      <c r="E24" s="24" t="n"/>
      <c r="F24" s="18" t="n"/>
      <c r="G24" s="9">
        <f>COUNTIFS('Inscriptions'!$F$2:$F$101,$A24,'Inscriptions'!$H$2:$H$101,"Confirmée")</f>
        <v/>
      </c>
      <c r="H24" s="9">
        <f>IF($F24="","",$F24-$G24)</f>
        <v/>
      </c>
      <c r="I24" s="19">
        <f>IF($F24="","",IF($H24&lt;0,"Dépassement",IF($H24=0,"Complet","Disponible")))</f>
        <v/>
      </c>
    </row>
    <row r="25">
      <c r="A25" s="14" t="n"/>
      <c r="B25" s="14" t="n"/>
      <c r="C25" s="16" t="n"/>
      <c r="D25" s="24" t="n"/>
      <c r="E25" s="24" t="n"/>
      <c r="F25" s="18" t="n"/>
      <c r="G25" s="7">
        <f>COUNTIFS('Inscriptions'!$F$2:$F$101,$A25,'Inscriptions'!$H$2:$H$101,"Confirmée")</f>
        <v/>
      </c>
      <c r="H25" s="7">
        <f>IF($F25="","",$F25-$G25)</f>
        <v/>
      </c>
      <c r="I25" s="20">
        <f>IF($F25="","",IF($H25&lt;0,"Dépassement",IF($H25=0,"Complet","Disponible")))</f>
        <v/>
      </c>
    </row>
    <row r="26">
      <c r="A26" s="14" t="n"/>
      <c r="B26" s="14" t="n"/>
      <c r="C26" s="16" t="n"/>
      <c r="D26" s="24" t="n"/>
      <c r="E26" s="24" t="n"/>
      <c r="F26" s="18" t="n"/>
      <c r="G26" s="9">
        <f>COUNTIFS('Inscriptions'!$F$2:$F$101,$A26,'Inscriptions'!$H$2:$H$101,"Confirmée")</f>
        <v/>
      </c>
      <c r="H26" s="9">
        <f>IF($F26="","",$F26-$G26)</f>
        <v/>
      </c>
      <c r="I26" s="19">
        <f>IF($F26="","",IF($H26&lt;0,"Dépassement",IF($H26=0,"Complet","Disponible")))</f>
        <v/>
      </c>
    </row>
    <row r="27">
      <c r="A27" s="14" t="n"/>
      <c r="B27" s="14" t="n"/>
      <c r="C27" s="16" t="n"/>
      <c r="D27" s="24" t="n"/>
      <c r="E27" s="24" t="n"/>
      <c r="F27" s="18" t="n"/>
      <c r="G27" s="7">
        <f>COUNTIFS('Inscriptions'!$F$2:$F$101,$A27,'Inscriptions'!$H$2:$H$101,"Confirmée")</f>
        <v/>
      </c>
      <c r="H27" s="7">
        <f>IF($F27="","",$F27-$G27)</f>
        <v/>
      </c>
      <c r="I27" s="20">
        <f>IF($F27="","",IF($H27&lt;0,"Dépassement",IF($H27=0,"Complet","Disponible")))</f>
        <v/>
      </c>
    </row>
    <row r="28">
      <c r="A28" s="14" t="n"/>
      <c r="B28" s="14" t="n"/>
      <c r="C28" s="16" t="n"/>
      <c r="D28" s="24" t="n"/>
      <c r="E28" s="24" t="n"/>
      <c r="F28" s="18" t="n"/>
      <c r="G28" s="9">
        <f>COUNTIFS('Inscriptions'!$F$2:$F$101,$A28,'Inscriptions'!$H$2:$H$101,"Confirmée")</f>
        <v/>
      </c>
      <c r="H28" s="9">
        <f>IF($F28="","",$F28-$G28)</f>
        <v/>
      </c>
      <c r="I28" s="19">
        <f>IF($F28="","",IF($H28&lt;0,"Dépassement",IF($H28=0,"Complet","Disponible")))</f>
        <v/>
      </c>
    </row>
    <row r="29">
      <c r="A29" s="14" t="n"/>
      <c r="B29" s="14" t="n"/>
      <c r="C29" s="16" t="n"/>
      <c r="D29" s="24" t="n"/>
      <c r="E29" s="24" t="n"/>
      <c r="F29" s="18" t="n"/>
      <c r="G29" s="7">
        <f>COUNTIFS('Inscriptions'!$F$2:$F$101,$A29,'Inscriptions'!$H$2:$H$101,"Confirmée")</f>
        <v/>
      </c>
      <c r="H29" s="7">
        <f>IF($F29="","",$F29-$G29)</f>
        <v/>
      </c>
      <c r="I29" s="20">
        <f>IF($F29="","",IF($H29&lt;0,"Dépassement",IF($H29=0,"Complet","Disponible")))</f>
        <v/>
      </c>
    </row>
    <row r="30">
      <c r="A30" s="14" t="n"/>
      <c r="B30" s="14" t="n"/>
      <c r="C30" s="16" t="n"/>
      <c r="D30" s="24" t="n"/>
      <c r="E30" s="24" t="n"/>
      <c r="F30" s="18" t="n"/>
      <c r="G30" s="9">
        <f>COUNTIFS('Inscriptions'!$F$2:$F$101,$A30,'Inscriptions'!$H$2:$H$101,"Confirmée")</f>
        <v/>
      </c>
      <c r="H30" s="9">
        <f>IF($F30="","",$F30-$G30)</f>
        <v/>
      </c>
      <c r="I30" s="19">
        <f>IF($F30="","",IF($H30&lt;0,"Dépassement",IF($H30=0,"Complet","Disponible")))</f>
        <v/>
      </c>
    </row>
    <row r="31">
      <c r="A31" s="14" t="n"/>
      <c r="B31" s="14" t="n"/>
      <c r="C31" s="16" t="n"/>
      <c r="D31" s="24" t="n"/>
      <c r="E31" s="24" t="n"/>
      <c r="F31" s="18" t="n"/>
      <c r="G31" s="7">
        <f>COUNTIFS('Inscriptions'!$F$2:$F$101,$A31,'Inscriptions'!$H$2:$H$101,"Confirmée")</f>
        <v/>
      </c>
      <c r="H31" s="7">
        <f>IF($F31="","",$F31-$G31)</f>
        <v/>
      </c>
      <c r="I31" s="20">
        <f>IF($F31="","",IF($H31&lt;0,"Dépassement",IF($H31=0,"Complet","Disponible")))</f>
        <v/>
      </c>
    </row>
    <row r="32">
      <c r="A32" s="14" t="n"/>
      <c r="B32" s="14" t="n"/>
      <c r="C32" s="16" t="n"/>
      <c r="D32" s="24" t="n"/>
      <c r="E32" s="24" t="n"/>
      <c r="F32" s="18" t="n"/>
      <c r="G32" s="9">
        <f>COUNTIFS('Inscriptions'!$F$2:$F$101,$A32,'Inscriptions'!$H$2:$H$101,"Confirmée")</f>
        <v/>
      </c>
      <c r="H32" s="9">
        <f>IF($F32="","",$F32-$G32)</f>
        <v/>
      </c>
      <c r="I32" s="19">
        <f>IF($F32="","",IF($H32&lt;0,"Dépassement",IF($H32=0,"Complet","Disponible")))</f>
        <v/>
      </c>
    </row>
    <row r="33">
      <c r="A33" s="14" t="n"/>
      <c r="B33" s="14" t="n"/>
      <c r="C33" s="16" t="n"/>
      <c r="D33" s="24" t="n"/>
      <c r="E33" s="24" t="n"/>
      <c r="F33" s="18" t="n"/>
      <c r="G33" s="7">
        <f>COUNTIFS('Inscriptions'!$F$2:$F$101,$A33,'Inscriptions'!$H$2:$H$101,"Confirmée")</f>
        <v/>
      </c>
      <c r="H33" s="7">
        <f>IF($F33="","",$F33-$G33)</f>
        <v/>
      </c>
      <c r="I33" s="20">
        <f>IF($F33="","",IF($H33&lt;0,"Dépassement",IF($H33=0,"Complet","Disponible")))</f>
        <v/>
      </c>
    </row>
    <row r="34">
      <c r="A34" s="14" t="n"/>
      <c r="B34" s="14" t="n"/>
      <c r="C34" s="16" t="n"/>
      <c r="D34" s="24" t="n"/>
      <c r="E34" s="24" t="n"/>
      <c r="F34" s="18" t="n"/>
      <c r="G34" s="9">
        <f>COUNTIFS('Inscriptions'!$F$2:$F$101,$A34,'Inscriptions'!$H$2:$H$101,"Confirmée")</f>
        <v/>
      </c>
      <c r="H34" s="9">
        <f>IF($F34="","",$F34-$G34)</f>
        <v/>
      </c>
      <c r="I34" s="19">
        <f>IF($F34="","",IF($H34&lt;0,"Dépassement",IF($H34=0,"Complet","Disponible")))</f>
        <v/>
      </c>
    </row>
    <row r="35">
      <c r="A35" s="14" t="n"/>
      <c r="B35" s="14" t="n"/>
      <c r="C35" s="16" t="n"/>
      <c r="D35" s="24" t="n"/>
      <c r="E35" s="24" t="n"/>
      <c r="F35" s="18" t="n"/>
      <c r="G35" s="7">
        <f>COUNTIFS('Inscriptions'!$F$2:$F$101,$A35,'Inscriptions'!$H$2:$H$101,"Confirmée")</f>
        <v/>
      </c>
      <c r="H35" s="7">
        <f>IF($F35="","",$F35-$G35)</f>
        <v/>
      </c>
      <c r="I35" s="20">
        <f>IF($F35="","",IF($H35&lt;0,"Dépassement",IF($H35=0,"Complet","Disponible")))</f>
        <v/>
      </c>
    </row>
    <row r="36">
      <c r="A36" s="14" t="n"/>
      <c r="B36" s="14" t="n"/>
      <c r="C36" s="16" t="n"/>
      <c r="D36" s="24" t="n"/>
      <c r="E36" s="24" t="n"/>
      <c r="F36" s="18" t="n"/>
      <c r="G36" s="9">
        <f>COUNTIFS('Inscriptions'!$F$2:$F$101,$A36,'Inscriptions'!$H$2:$H$101,"Confirmée")</f>
        <v/>
      </c>
      <c r="H36" s="9">
        <f>IF($F36="","",$F36-$G36)</f>
        <v/>
      </c>
      <c r="I36" s="19">
        <f>IF($F36="","",IF($H36&lt;0,"Dépassement",IF($H36=0,"Complet","Disponible")))</f>
        <v/>
      </c>
    </row>
    <row r="37">
      <c r="A37" s="14" t="n"/>
      <c r="B37" s="14" t="n"/>
      <c r="C37" s="16" t="n"/>
      <c r="D37" s="24" t="n"/>
      <c r="E37" s="24" t="n"/>
      <c r="F37" s="18" t="n"/>
      <c r="G37" s="7">
        <f>COUNTIFS('Inscriptions'!$F$2:$F$101,$A37,'Inscriptions'!$H$2:$H$101,"Confirmée")</f>
        <v/>
      </c>
      <c r="H37" s="7">
        <f>IF($F37="","",$F37-$G37)</f>
        <v/>
      </c>
      <c r="I37" s="20">
        <f>IF($F37="","",IF($H37&lt;0,"Dépassement",IF($H37=0,"Complet","Disponible")))</f>
        <v/>
      </c>
    </row>
    <row r="38">
      <c r="A38" s="14" t="n"/>
      <c r="B38" s="14" t="n"/>
      <c r="C38" s="16" t="n"/>
      <c r="D38" s="24" t="n"/>
      <c r="E38" s="24" t="n"/>
      <c r="F38" s="18" t="n"/>
      <c r="G38" s="9">
        <f>COUNTIFS('Inscriptions'!$F$2:$F$101,$A38,'Inscriptions'!$H$2:$H$101,"Confirmée")</f>
        <v/>
      </c>
      <c r="H38" s="9">
        <f>IF($F38="","",$F38-$G38)</f>
        <v/>
      </c>
      <c r="I38" s="19">
        <f>IF($F38="","",IF($H38&lt;0,"Dépassement",IF($H38=0,"Complet","Disponible")))</f>
        <v/>
      </c>
    </row>
    <row r="39">
      <c r="A39" s="14" t="n"/>
      <c r="B39" s="14" t="n"/>
      <c r="C39" s="16" t="n"/>
      <c r="D39" s="24" t="n"/>
      <c r="E39" s="24" t="n"/>
      <c r="F39" s="18" t="n"/>
      <c r="G39" s="7">
        <f>COUNTIFS('Inscriptions'!$F$2:$F$101,$A39,'Inscriptions'!$H$2:$H$101,"Confirmée")</f>
        <v/>
      </c>
      <c r="H39" s="7">
        <f>IF($F39="","",$F39-$G39)</f>
        <v/>
      </c>
      <c r="I39" s="20">
        <f>IF($F39="","",IF($H39&lt;0,"Dépassement",IF($H39=0,"Complet","Disponible")))</f>
        <v/>
      </c>
    </row>
    <row r="40">
      <c r="A40" s="14" t="n"/>
      <c r="B40" s="14" t="n"/>
      <c r="C40" s="16" t="n"/>
      <c r="D40" s="24" t="n"/>
      <c r="E40" s="24" t="n"/>
      <c r="F40" s="18" t="n"/>
      <c r="G40" s="9">
        <f>COUNTIFS('Inscriptions'!$F$2:$F$101,$A40,'Inscriptions'!$H$2:$H$101,"Confirmée")</f>
        <v/>
      </c>
      <c r="H40" s="9">
        <f>IF($F40="","",$F40-$G40)</f>
        <v/>
      </c>
      <c r="I40" s="19">
        <f>IF($F40="","",IF($H40&lt;0,"Dépassement",IF($H40=0,"Complet","Disponible")))</f>
        <v/>
      </c>
    </row>
    <row r="41">
      <c r="A41" s="14" t="n"/>
      <c r="B41" s="14" t="n"/>
      <c r="C41" s="16" t="n"/>
      <c r="D41" s="24" t="n"/>
      <c r="E41" s="24" t="n"/>
      <c r="F41" s="18" t="n"/>
      <c r="G41" s="7">
        <f>COUNTIFS('Inscriptions'!$F$2:$F$101,$A41,'Inscriptions'!$H$2:$H$101,"Confirmée")</f>
        <v/>
      </c>
      <c r="H41" s="7">
        <f>IF($F41="","",$F41-$G41)</f>
        <v/>
      </c>
      <c r="I41" s="20">
        <f>IF($F41="","",IF($H41&lt;0,"Dépassement",IF($H41=0,"Complet","Disponible")))</f>
        <v/>
      </c>
    </row>
    <row r="42">
      <c r="A42" s="14" t="n"/>
      <c r="B42" s="14" t="n"/>
      <c r="C42" s="16" t="n"/>
      <c r="D42" s="24" t="n"/>
      <c r="E42" s="24" t="n"/>
      <c r="F42" s="18" t="n"/>
      <c r="G42" s="9">
        <f>COUNTIFS('Inscriptions'!$F$2:$F$101,$A42,'Inscriptions'!$H$2:$H$101,"Confirmée")</f>
        <v/>
      </c>
      <c r="H42" s="9">
        <f>IF($F42="","",$F42-$G42)</f>
        <v/>
      </c>
      <c r="I42" s="19">
        <f>IF($F42="","",IF($H42&lt;0,"Dépassement",IF($H42=0,"Complet","Disponible")))</f>
        <v/>
      </c>
    </row>
    <row r="43">
      <c r="A43" s="14" t="n"/>
      <c r="B43" s="14" t="n"/>
      <c r="C43" s="16" t="n"/>
      <c r="D43" s="24" t="n"/>
      <c r="E43" s="24" t="n"/>
      <c r="F43" s="18" t="n"/>
      <c r="G43" s="7">
        <f>COUNTIFS('Inscriptions'!$F$2:$F$101,$A43,'Inscriptions'!$H$2:$H$101,"Confirmée")</f>
        <v/>
      </c>
      <c r="H43" s="7">
        <f>IF($F43="","",$F43-$G43)</f>
        <v/>
      </c>
      <c r="I43" s="20">
        <f>IF($F43="","",IF($H43&lt;0,"Dépassement",IF($H43=0,"Complet","Disponible")))</f>
        <v/>
      </c>
    </row>
    <row r="44">
      <c r="A44" s="14" t="n"/>
      <c r="B44" s="14" t="n"/>
      <c r="C44" s="16" t="n"/>
      <c r="D44" s="24" t="n"/>
      <c r="E44" s="24" t="n"/>
      <c r="F44" s="18" t="n"/>
      <c r="G44" s="9">
        <f>COUNTIFS('Inscriptions'!$F$2:$F$101,$A44,'Inscriptions'!$H$2:$H$101,"Confirmée")</f>
        <v/>
      </c>
      <c r="H44" s="9">
        <f>IF($F44="","",$F44-$G44)</f>
        <v/>
      </c>
      <c r="I44" s="19">
        <f>IF($F44="","",IF($H44&lt;0,"Dépassement",IF($H44=0,"Complet","Disponible")))</f>
        <v/>
      </c>
    </row>
    <row r="45">
      <c r="A45" s="14" t="n"/>
      <c r="B45" s="14" t="n"/>
      <c r="C45" s="16" t="n"/>
      <c r="D45" s="24" t="n"/>
      <c r="E45" s="24" t="n"/>
      <c r="F45" s="18" t="n"/>
      <c r="G45" s="7">
        <f>COUNTIFS('Inscriptions'!$F$2:$F$101,$A45,'Inscriptions'!$H$2:$H$101,"Confirmée")</f>
        <v/>
      </c>
      <c r="H45" s="7">
        <f>IF($F45="","",$F45-$G45)</f>
        <v/>
      </c>
      <c r="I45" s="20">
        <f>IF($F45="","",IF($H45&lt;0,"Dépassement",IF($H45=0,"Complet","Disponible")))</f>
        <v/>
      </c>
    </row>
    <row r="46">
      <c r="A46" s="14" t="n"/>
      <c r="B46" s="14" t="n"/>
      <c r="C46" s="16" t="n"/>
      <c r="D46" s="24" t="n"/>
      <c r="E46" s="24" t="n"/>
      <c r="F46" s="18" t="n"/>
      <c r="G46" s="9">
        <f>COUNTIFS('Inscriptions'!$F$2:$F$101,$A46,'Inscriptions'!$H$2:$H$101,"Confirmée")</f>
        <v/>
      </c>
      <c r="H46" s="9">
        <f>IF($F46="","",$F46-$G46)</f>
        <v/>
      </c>
      <c r="I46" s="19">
        <f>IF($F46="","",IF($H46&lt;0,"Dépassement",IF($H46=0,"Complet","Disponible")))</f>
        <v/>
      </c>
    </row>
    <row r="47">
      <c r="A47" s="14" t="n"/>
      <c r="B47" s="14" t="n"/>
      <c r="C47" s="16" t="n"/>
      <c r="D47" s="24" t="n"/>
      <c r="E47" s="24" t="n"/>
      <c r="F47" s="18" t="n"/>
      <c r="G47" s="7">
        <f>COUNTIFS('Inscriptions'!$F$2:$F$101,$A47,'Inscriptions'!$H$2:$H$101,"Confirmée")</f>
        <v/>
      </c>
      <c r="H47" s="7">
        <f>IF($F47="","",$F47-$G47)</f>
        <v/>
      </c>
      <c r="I47" s="20">
        <f>IF($F47="","",IF($H47&lt;0,"Dépassement",IF($H47=0,"Complet","Disponible")))</f>
        <v/>
      </c>
    </row>
    <row r="48">
      <c r="A48" s="14" t="n"/>
      <c r="B48" s="14" t="n"/>
      <c r="C48" s="16" t="n"/>
      <c r="D48" s="24" t="n"/>
      <c r="E48" s="24" t="n"/>
      <c r="F48" s="18" t="n"/>
      <c r="G48" s="9">
        <f>COUNTIFS('Inscriptions'!$F$2:$F$101,$A48,'Inscriptions'!$H$2:$H$101,"Confirmée")</f>
        <v/>
      </c>
      <c r="H48" s="9">
        <f>IF($F48="","",$F48-$G48)</f>
        <v/>
      </c>
      <c r="I48" s="19">
        <f>IF($F48="","",IF($H48&lt;0,"Dépassement",IF($H48=0,"Complet","Disponible")))</f>
        <v/>
      </c>
    </row>
    <row r="49">
      <c r="A49" s="14" t="n"/>
      <c r="B49" s="14" t="n"/>
      <c r="C49" s="16" t="n"/>
      <c r="D49" s="24" t="n"/>
      <c r="E49" s="24" t="n"/>
      <c r="F49" s="18" t="n"/>
      <c r="G49" s="7">
        <f>COUNTIFS('Inscriptions'!$F$2:$F$101,$A49,'Inscriptions'!$H$2:$H$101,"Confirmée")</f>
        <v/>
      </c>
      <c r="H49" s="7">
        <f>IF($F49="","",$F49-$G49)</f>
        <v/>
      </c>
      <c r="I49" s="20">
        <f>IF($F49="","",IF($H49&lt;0,"Dépassement",IF($H49=0,"Complet","Disponible")))</f>
        <v/>
      </c>
    </row>
    <row r="50">
      <c r="A50" s="14" t="n"/>
      <c r="B50" s="14" t="n"/>
      <c r="C50" s="16" t="n"/>
      <c r="D50" s="24" t="n"/>
      <c r="E50" s="24" t="n"/>
      <c r="F50" s="18" t="n"/>
      <c r="G50" s="9">
        <f>COUNTIFS('Inscriptions'!$F$2:$F$101,$A50,'Inscriptions'!$H$2:$H$101,"Confirmée")</f>
        <v/>
      </c>
      <c r="H50" s="9">
        <f>IF($F50="","",$F50-$G50)</f>
        <v/>
      </c>
      <c r="I50" s="19">
        <f>IF($F50="","",IF($H50&lt;0,"Dépassement",IF($H50=0,"Complet","Disponible")))</f>
        <v/>
      </c>
    </row>
    <row r="51">
      <c r="A51" s="14" t="n"/>
      <c r="B51" s="14" t="n"/>
      <c r="C51" s="16" t="n"/>
      <c r="D51" s="24" t="n"/>
      <c r="E51" s="24" t="n"/>
      <c r="F51" s="18" t="n"/>
      <c r="G51" s="7">
        <f>COUNTIFS('Inscriptions'!$F$2:$F$101,$A51,'Inscriptions'!$H$2:$H$101,"Confirmée")</f>
        <v/>
      </c>
      <c r="H51" s="7">
        <f>IF($F51="","",$F51-$G51)</f>
        <v/>
      </c>
      <c r="I51" s="20">
        <f>IF($F51="","",IF($H51&lt;0,"Dépassement",IF($H51=0,"Complet","Disponible")))</f>
        <v/>
      </c>
    </row>
    <row r="52">
      <c r="A52" s="14" t="n"/>
      <c r="B52" s="14" t="n"/>
      <c r="C52" s="16" t="n"/>
      <c r="D52" s="24" t="n"/>
      <c r="E52" s="24" t="n"/>
      <c r="F52" s="18" t="n"/>
      <c r="G52" s="9">
        <f>COUNTIFS('Inscriptions'!$F$2:$F$101,$A52,'Inscriptions'!$H$2:$H$101,"Confirmée")</f>
        <v/>
      </c>
      <c r="H52" s="9">
        <f>IF($F52="","",$F52-$G52)</f>
        <v/>
      </c>
      <c r="I52" s="19">
        <f>IF($F52="","",IF($H52&lt;0,"Dépassement",IF($H52=0,"Complet","Disponible")))</f>
        <v/>
      </c>
    </row>
    <row r="53">
      <c r="A53" s="14" t="n"/>
      <c r="B53" s="14" t="n"/>
      <c r="C53" s="16" t="n"/>
      <c r="D53" s="24" t="n"/>
      <c r="E53" s="24" t="n"/>
      <c r="F53" s="18" t="n"/>
      <c r="G53" s="7">
        <f>COUNTIFS('Inscriptions'!$F$2:$F$101,$A53,'Inscriptions'!$H$2:$H$101,"Confirmée")</f>
        <v/>
      </c>
      <c r="H53" s="7">
        <f>IF($F53="","",$F53-$G53)</f>
        <v/>
      </c>
      <c r="I53" s="20">
        <f>IF($F53="","",IF($H53&lt;0,"Dépassement",IF($H53=0,"Complet","Disponible")))</f>
        <v/>
      </c>
    </row>
    <row r="54">
      <c r="A54" s="14" t="n"/>
      <c r="B54" s="14" t="n"/>
      <c r="C54" s="16" t="n"/>
      <c r="D54" s="24" t="n"/>
      <c r="E54" s="24" t="n"/>
      <c r="F54" s="18" t="n"/>
      <c r="G54" s="9">
        <f>COUNTIFS('Inscriptions'!$F$2:$F$101,$A54,'Inscriptions'!$H$2:$H$101,"Confirmée")</f>
        <v/>
      </c>
      <c r="H54" s="9">
        <f>IF($F54="","",$F54-$G54)</f>
        <v/>
      </c>
      <c r="I54" s="19">
        <f>IF($F54="","",IF($H54&lt;0,"Dépassement",IF($H54=0,"Complet","Disponible")))</f>
        <v/>
      </c>
    </row>
    <row r="55">
      <c r="A55" s="14" t="n"/>
      <c r="B55" s="14" t="n"/>
      <c r="C55" s="16" t="n"/>
      <c r="D55" s="24" t="n"/>
      <c r="E55" s="24" t="n"/>
      <c r="F55" s="18" t="n"/>
      <c r="G55" s="7">
        <f>COUNTIFS('Inscriptions'!$F$2:$F$101,$A55,'Inscriptions'!$H$2:$H$101,"Confirmée")</f>
        <v/>
      </c>
      <c r="H55" s="7">
        <f>IF($F55="","",$F55-$G55)</f>
        <v/>
      </c>
      <c r="I55" s="20">
        <f>IF($F55="","",IF($H55&lt;0,"Dépassement",IF($H55=0,"Complet","Disponible")))</f>
        <v/>
      </c>
    </row>
    <row r="56">
      <c r="A56" s="14" t="n"/>
      <c r="B56" s="14" t="n"/>
      <c r="C56" s="16" t="n"/>
      <c r="D56" s="24" t="n"/>
      <c r="E56" s="24" t="n"/>
      <c r="F56" s="18" t="n"/>
      <c r="G56" s="9">
        <f>COUNTIFS('Inscriptions'!$F$2:$F$101,$A56,'Inscriptions'!$H$2:$H$101,"Confirmée")</f>
        <v/>
      </c>
      <c r="H56" s="9">
        <f>IF($F56="","",$F56-$G56)</f>
        <v/>
      </c>
      <c r="I56" s="19">
        <f>IF($F56="","",IF($H56&lt;0,"Dépassement",IF($H56=0,"Complet","Disponible")))</f>
        <v/>
      </c>
    </row>
    <row r="57">
      <c r="A57" s="14" t="n"/>
      <c r="B57" s="14" t="n"/>
      <c r="C57" s="16" t="n"/>
      <c r="D57" s="24" t="n"/>
      <c r="E57" s="24" t="n"/>
      <c r="F57" s="18" t="n"/>
      <c r="G57" s="7">
        <f>COUNTIFS('Inscriptions'!$F$2:$F$101,$A57,'Inscriptions'!$H$2:$H$101,"Confirmée")</f>
        <v/>
      </c>
      <c r="H57" s="7">
        <f>IF($F57="","",$F57-$G57)</f>
        <v/>
      </c>
      <c r="I57" s="20">
        <f>IF($F57="","",IF($H57&lt;0,"Dépassement",IF($H57=0,"Complet","Disponible")))</f>
        <v/>
      </c>
    </row>
    <row r="58">
      <c r="A58" s="14" t="n"/>
      <c r="B58" s="14" t="n"/>
      <c r="C58" s="16" t="n"/>
      <c r="D58" s="24" t="n"/>
      <c r="E58" s="24" t="n"/>
      <c r="F58" s="18" t="n"/>
      <c r="G58" s="9">
        <f>COUNTIFS('Inscriptions'!$F$2:$F$101,$A58,'Inscriptions'!$H$2:$H$101,"Confirmée")</f>
        <v/>
      </c>
      <c r="H58" s="9">
        <f>IF($F58="","",$F58-$G58)</f>
        <v/>
      </c>
      <c r="I58" s="19">
        <f>IF($F58="","",IF($H58&lt;0,"Dépassement",IF($H58=0,"Complet","Disponible")))</f>
        <v/>
      </c>
    </row>
    <row r="59">
      <c r="A59" s="14" t="n"/>
      <c r="B59" s="14" t="n"/>
      <c r="C59" s="16" t="n"/>
      <c r="D59" s="24" t="n"/>
      <c r="E59" s="24" t="n"/>
      <c r="F59" s="18" t="n"/>
      <c r="G59" s="7">
        <f>COUNTIFS('Inscriptions'!$F$2:$F$101,$A59,'Inscriptions'!$H$2:$H$101,"Confirmée")</f>
        <v/>
      </c>
      <c r="H59" s="7">
        <f>IF($F59="","",$F59-$G59)</f>
        <v/>
      </c>
      <c r="I59" s="20">
        <f>IF($F59="","",IF($H59&lt;0,"Dépassement",IF($H59=0,"Complet","Disponible")))</f>
        <v/>
      </c>
    </row>
    <row r="60">
      <c r="A60" s="14" t="n"/>
      <c r="B60" s="14" t="n"/>
      <c r="C60" s="16" t="n"/>
      <c r="D60" s="24" t="n"/>
      <c r="E60" s="24" t="n"/>
      <c r="F60" s="18" t="n"/>
      <c r="G60" s="9">
        <f>COUNTIFS('Inscriptions'!$F$2:$F$101,$A60,'Inscriptions'!$H$2:$H$101,"Confirmée")</f>
        <v/>
      </c>
      <c r="H60" s="9">
        <f>IF($F60="","",$F60-$G60)</f>
        <v/>
      </c>
      <c r="I60" s="19">
        <f>IF($F60="","",IF($H60&lt;0,"Dépassement",IF($H60=0,"Complet","Disponible")))</f>
        <v/>
      </c>
    </row>
    <row r="61">
      <c r="A61" s="14" t="n"/>
      <c r="B61" s="14" t="n"/>
      <c r="C61" s="16" t="n"/>
      <c r="D61" s="24" t="n"/>
      <c r="E61" s="24" t="n"/>
      <c r="F61" s="18" t="n"/>
      <c r="G61" s="7">
        <f>COUNTIFS('Inscriptions'!$F$2:$F$101,$A61,'Inscriptions'!$H$2:$H$101,"Confirmée")</f>
        <v/>
      </c>
      <c r="H61" s="7">
        <f>IF($F61="","",$F61-$G61)</f>
        <v/>
      </c>
      <c r="I61" s="20">
        <f>IF($F61="","",IF($H61&lt;0,"Dépassement",IF($H61=0,"Complet","Disponible")))</f>
        <v/>
      </c>
    </row>
    <row r="62">
      <c r="A62" s="14" t="n"/>
      <c r="B62" s="14" t="n"/>
      <c r="C62" s="16" t="n"/>
      <c r="D62" s="24" t="n"/>
      <c r="E62" s="24" t="n"/>
      <c r="F62" s="18" t="n"/>
      <c r="G62" s="9">
        <f>COUNTIFS('Inscriptions'!$F$2:$F$101,$A62,'Inscriptions'!$H$2:$H$101,"Confirmée")</f>
        <v/>
      </c>
      <c r="H62" s="9">
        <f>IF($F62="","",$F62-$G62)</f>
        <v/>
      </c>
      <c r="I62" s="19">
        <f>IF($F62="","",IF($H62&lt;0,"Dépassement",IF($H62=0,"Complet","Disponible")))</f>
        <v/>
      </c>
    </row>
    <row r="63">
      <c r="A63" s="14" t="n"/>
      <c r="B63" s="14" t="n"/>
      <c r="C63" s="16" t="n"/>
      <c r="D63" s="24" t="n"/>
      <c r="E63" s="24" t="n"/>
      <c r="F63" s="18" t="n"/>
      <c r="G63" s="7">
        <f>COUNTIFS('Inscriptions'!$F$2:$F$101,$A63,'Inscriptions'!$H$2:$H$101,"Confirmée")</f>
        <v/>
      </c>
      <c r="H63" s="7">
        <f>IF($F63="","",$F63-$G63)</f>
        <v/>
      </c>
      <c r="I63" s="20">
        <f>IF($F63="","",IF($H63&lt;0,"Dépassement",IF($H63=0,"Complet","Disponible")))</f>
        <v/>
      </c>
    </row>
    <row r="64">
      <c r="A64" s="14" t="n"/>
      <c r="B64" s="14" t="n"/>
      <c r="C64" s="16" t="n"/>
      <c r="D64" s="24" t="n"/>
      <c r="E64" s="24" t="n"/>
      <c r="F64" s="18" t="n"/>
      <c r="G64" s="9">
        <f>COUNTIFS('Inscriptions'!$F$2:$F$101,$A64,'Inscriptions'!$H$2:$H$101,"Confirmée")</f>
        <v/>
      </c>
      <c r="H64" s="9">
        <f>IF($F64="","",$F64-$G64)</f>
        <v/>
      </c>
      <c r="I64" s="19">
        <f>IF($F64="","",IF($H64&lt;0,"Dépassement",IF($H64=0,"Complet","Disponible")))</f>
        <v/>
      </c>
    </row>
    <row r="65">
      <c r="A65" s="14" t="n"/>
      <c r="B65" s="14" t="n"/>
      <c r="C65" s="16" t="n"/>
      <c r="D65" s="24" t="n"/>
      <c r="E65" s="24" t="n"/>
      <c r="F65" s="18" t="n"/>
      <c r="G65" s="7">
        <f>COUNTIFS('Inscriptions'!$F$2:$F$101,$A65,'Inscriptions'!$H$2:$H$101,"Confirmée")</f>
        <v/>
      </c>
      <c r="H65" s="7">
        <f>IF($F65="","",$F65-$G65)</f>
        <v/>
      </c>
      <c r="I65" s="20">
        <f>IF($F65="","",IF($H65&lt;0,"Dépassement",IF($H65=0,"Complet","Disponible")))</f>
        <v/>
      </c>
    </row>
    <row r="66">
      <c r="A66" s="14" t="n"/>
      <c r="B66" s="14" t="n"/>
      <c r="C66" s="16" t="n"/>
      <c r="D66" s="24" t="n"/>
      <c r="E66" s="24" t="n"/>
      <c r="F66" s="18" t="n"/>
      <c r="G66" s="9">
        <f>COUNTIFS('Inscriptions'!$F$2:$F$101,$A66,'Inscriptions'!$H$2:$H$101,"Confirmée")</f>
        <v/>
      </c>
      <c r="H66" s="9">
        <f>IF($F66="","",$F66-$G66)</f>
        <v/>
      </c>
      <c r="I66" s="19">
        <f>IF($F66="","",IF($H66&lt;0,"Dépassement",IF($H66=0,"Complet","Disponible")))</f>
        <v/>
      </c>
    </row>
    <row r="67">
      <c r="A67" s="14" t="n"/>
      <c r="B67" s="14" t="n"/>
      <c r="C67" s="16" t="n"/>
      <c r="D67" s="24" t="n"/>
      <c r="E67" s="24" t="n"/>
      <c r="F67" s="18" t="n"/>
      <c r="G67" s="7">
        <f>COUNTIFS('Inscriptions'!$F$2:$F$101,$A67,'Inscriptions'!$H$2:$H$101,"Confirmée")</f>
        <v/>
      </c>
      <c r="H67" s="7">
        <f>IF($F67="","",$F67-$G67)</f>
        <v/>
      </c>
      <c r="I67" s="20">
        <f>IF($F67="","",IF($H67&lt;0,"Dépassement",IF($H67=0,"Complet","Disponible")))</f>
        <v/>
      </c>
    </row>
    <row r="68">
      <c r="A68" s="14" t="n"/>
      <c r="B68" s="14" t="n"/>
      <c r="C68" s="16" t="n"/>
      <c r="D68" s="24" t="n"/>
      <c r="E68" s="24" t="n"/>
      <c r="F68" s="18" t="n"/>
      <c r="G68" s="9">
        <f>COUNTIFS('Inscriptions'!$F$2:$F$101,$A68,'Inscriptions'!$H$2:$H$101,"Confirmée")</f>
        <v/>
      </c>
      <c r="H68" s="9">
        <f>IF($F68="","",$F68-$G68)</f>
        <v/>
      </c>
      <c r="I68" s="19">
        <f>IF($F68="","",IF($H68&lt;0,"Dépassement",IF($H68=0,"Complet","Disponible")))</f>
        <v/>
      </c>
    </row>
    <row r="69">
      <c r="A69" s="14" t="n"/>
      <c r="B69" s="14" t="n"/>
      <c r="C69" s="16" t="n"/>
      <c r="D69" s="24" t="n"/>
      <c r="E69" s="24" t="n"/>
      <c r="F69" s="18" t="n"/>
      <c r="G69" s="7">
        <f>COUNTIFS('Inscriptions'!$F$2:$F$101,$A69,'Inscriptions'!$H$2:$H$101,"Confirmée")</f>
        <v/>
      </c>
      <c r="H69" s="7">
        <f>IF($F69="","",$F69-$G69)</f>
        <v/>
      </c>
      <c r="I69" s="20">
        <f>IF($F69="","",IF($H69&lt;0,"Dépassement",IF($H69=0,"Complet","Disponible")))</f>
        <v/>
      </c>
    </row>
    <row r="70">
      <c r="A70" s="14" t="n"/>
      <c r="B70" s="14" t="n"/>
      <c r="C70" s="16" t="n"/>
      <c r="D70" s="24" t="n"/>
      <c r="E70" s="24" t="n"/>
      <c r="F70" s="18" t="n"/>
      <c r="G70" s="9">
        <f>COUNTIFS('Inscriptions'!$F$2:$F$101,$A70,'Inscriptions'!$H$2:$H$101,"Confirmée")</f>
        <v/>
      </c>
      <c r="H70" s="9">
        <f>IF($F70="","",$F70-$G70)</f>
        <v/>
      </c>
      <c r="I70" s="19">
        <f>IF($F70="","",IF($H70&lt;0,"Dépassement",IF($H70=0,"Complet","Disponible")))</f>
        <v/>
      </c>
    </row>
    <row r="71">
      <c r="A71" s="14" t="n"/>
      <c r="B71" s="14" t="n"/>
      <c r="C71" s="16" t="n"/>
      <c r="D71" s="24" t="n"/>
      <c r="E71" s="24" t="n"/>
      <c r="F71" s="18" t="n"/>
      <c r="G71" s="7">
        <f>COUNTIFS('Inscriptions'!$F$2:$F$101,$A71,'Inscriptions'!$H$2:$H$101,"Confirmée")</f>
        <v/>
      </c>
      <c r="H71" s="7">
        <f>IF($F71="","",$F71-$G71)</f>
        <v/>
      </c>
      <c r="I71" s="20">
        <f>IF($F71="","",IF($H71&lt;0,"Dépassement",IF($H71=0,"Complet","Disponible")))</f>
        <v/>
      </c>
    </row>
    <row r="72">
      <c r="A72" s="14" t="n"/>
      <c r="B72" s="14" t="n"/>
      <c r="C72" s="16" t="n"/>
      <c r="D72" s="24" t="n"/>
      <c r="E72" s="24" t="n"/>
      <c r="F72" s="18" t="n"/>
      <c r="G72" s="9">
        <f>COUNTIFS('Inscriptions'!$F$2:$F$101,$A72,'Inscriptions'!$H$2:$H$101,"Confirmée")</f>
        <v/>
      </c>
      <c r="H72" s="9">
        <f>IF($F72="","",$F72-$G72)</f>
        <v/>
      </c>
      <c r="I72" s="19">
        <f>IF($F72="","",IF($H72&lt;0,"Dépassement",IF($H72=0,"Complet","Disponible")))</f>
        <v/>
      </c>
    </row>
    <row r="73">
      <c r="A73" s="14" t="n"/>
      <c r="B73" s="14" t="n"/>
      <c r="C73" s="16" t="n"/>
      <c r="D73" s="24" t="n"/>
      <c r="E73" s="24" t="n"/>
      <c r="F73" s="18" t="n"/>
      <c r="G73" s="7">
        <f>COUNTIFS('Inscriptions'!$F$2:$F$101,$A73,'Inscriptions'!$H$2:$H$101,"Confirmée")</f>
        <v/>
      </c>
      <c r="H73" s="7">
        <f>IF($F73="","",$F73-$G73)</f>
        <v/>
      </c>
      <c r="I73" s="20">
        <f>IF($F73="","",IF($H73&lt;0,"Dépassement",IF($H73=0,"Complet","Disponible")))</f>
        <v/>
      </c>
    </row>
    <row r="74">
      <c r="A74" s="14" t="n"/>
      <c r="B74" s="14" t="n"/>
      <c r="C74" s="16" t="n"/>
      <c r="D74" s="24" t="n"/>
      <c r="E74" s="24" t="n"/>
      <c r="F74" s="18" t="n"/>
      <c r="G74" s="9">
        <f>COUNTIFS('Inscriptions'!$F$2:$F$101,$A74,'Inscriptions'!$H$2:$H$101,"Confirmée")</f>
        <v/>
      </c>
      <c r="H74" s="9">
        <f>IF($F74="","",$F74-$G74)</f>
        <v/>
      </c>
      <c r="I74" s="19">
        <f>IF($F74="","",IF($H74&lt;0,"Dépassement",IF($H74=0,"Complet","Disponible")))</f>
        <v/>
      </c>
    </row>
    <row r="75">
      <c r="A75" s="14" t="n"/>
      <c r="B75" s="14" t="n"/>
      <c r="C75" s="16" t="n"/>
      <c r="D75" s="24" t="n"/>
      <c r="E75" s="24" t="n"/>
      <c r="F75" s="18" t="n"/>
      <c r="G75" s="7">
        <f>COUNTIFS('Inscriptions'!$F$2:$F$101,$A75,'Inscriptions'!$H$2:$H$101,"Confirmée")</f>
        <v/>
      </c>
      <c r="H75" s="7">
        <f>IF($F75="","",$F75-$G75)</f>
        <v/>
      </c>
      <c r="I75" s="20">
        <f>IF($F75="","",IF($H75&lt;0,"Dépassement",IF($H75=0,"Complet","Disponible")))</f>
        <v/>
      </c>
    </row>
    <row r="76">
      <c r="A76" s="14" t="n"/>
      <c r="B76" s="14" t="n"/>
      <c r="C76" s="16" t="n"/>
      <c r="D76" s="24" t="n"/>
      <c r="E76" s="24" t="n"/>
      <c r="F76" s="18" t="n"/>
      <c r="G76" s="9">
        <f>COUNTIFS('Inscriptions'!$F$2:$F$101,$A76,'Inscriptions'!$H$2:$H$101,"Confirmée")</f>
        <v/>
      </c>
      <c r="H76" s="9">
        <f>IF($F76="","",$F76-$G76)</f>
        <v/>
      </c>
      <c r="I76" s="19">
        <f>IF($F76="","",IF($H76&lt;0,"Dépassement",IF($H76=0,"Complet","Disponible")))</f>
        <v/>
      </c>
    </row>
    <row r="77">
      <c r="A77" s="14" t="n"/>
      <c r="B77" s="14" t="n"/>
      <c r="C77" s="16" t="n"/>
      <c r="D77" s="24" t="n"/>
      <c r="E77" s="24" t="n"/>
      <c r="F77" s="18" t="n"/>
      <c r="G77" s="7">
        <f>COUNTIFS('Inscriptions'!$F$2:$F$101,$A77,'Inscriptions'!$H$2:$H$101,"Confirmée")</f>
        <v/>
      </c>
      <c r="H77" s="7">
        <f>IF($F77="","",$F77-$G77)</f>
        <v/>
      </c>
      <c r="I77" s="20">
        <f>IF($F77="","",IF($H77&lt;0,"Dépassement",IF($H77=0,"Complet","Disponible")))</f>
        <v/>
      </c>
    </row>
    <row r="78">
      <c r="A78" s="14" t="n"/>
      <c r="B78" s="14" t="n"/>
      <c r="C78" s="16" t="n"/>
      <c r="D78" s="24" t="n"/>
      <c r="E78" s="24" t="n"/>
      <c r="F78" s="18" t="n"/>
      <c r="G78" s="9">
        <f>COUNTIFS('Inscriptions'!$F$2:$F$101,$A78,'Inscriptions'!$H$2:$H$101,"Confirmée")</f>
        <v/>
      </c>
      <c r="H78" s="9">
        <f>IF($F78="","",$F78-$G78)</f>
        <v/>
      </c>
      <c r="I78" s="19">
        <f>IF($F78="","",IF($H78&lt;0,"Dépassement",IF($H78=0,"Complet","Disponible")))</f>
        <v/>
      </c>
    </row>
    <row r="79">
      <c r="A79" s="14" t="n"/>
      <c r="B79" s="14" t="n"/>
      <c r="C79" s="16" t="n"/>
      <c r="D79" s="24" t="n"/>
      <c r="E79" s="24" t="n"/>
      <c r="F79" s="18" t="n"/>
      <c r="G79" s="7">
        <f>COUNTIFS('Inscriptions'!$F$2:$F$101,$A79,'Inscriptions'!$H$2:$H$101,"Confirmée")</f>
        <v/>
      </c>
      <c r="H79" s="7">
        <f>IF($F79="","",$F79-$G79)</f>
        <v/>
      </c>
      <c r="I79" s="20">
        <f>IF($F79="","",IF($H79&lt;0,"Dépassement",IF($H79=0,"Complet","Disponible")))</f>
        <v/>
      </c>
    </row>
    <row r="80">
      <c r="A80" s="14" t="n"/>
      <c r="B80" s="14" t="n"/>
      <c r="C80" s="16" t="n"/>
      <c r="D80" s="24" t="n"/>
      <c r="E80" s="24" t="n"/>
      <c r="F80" s="18" t="n"/>
      <c r="G80" s="9">
        <f>COUNTIFS('Inscriptions'!$F$2:$F$101,$A80,'Inscriptions'!$H$2:$H$101,"Confirmée")</f>
        <v/>
      </c>
      <c r="H80" s="9">
        <f>IF($F80="","",$F80-$G80)</f>
        <v/>
      </c>
      <c r="I80" s="19">
        <f>IF($F80="","",IF($H80&lt;0,"Dépassement",IF($H80=0,"Complet","Disponible")))</f>
        <v/>
      </c>
    </row>
    <row r="81">
      <c r="A81" s="14" t="n"/>
      <c r="B81" s="14" t="n"/>
      <c r="C81" s="16" t="n"/>
      <c r="D81" s="24" t="n"/>
      <c r="E81" s="24" t="n"/>
      <c r="F81" s="18" t="n"/>
      <c r="G81" s="7">
        <f>COUNTIFS('Inscriptions'!$F$2:$F$101,$A81,'Inscriptions'!$H$2:$H$101,"Confirmée")</f>
        <v/>
      </c>
      <c r="H81" s="7">
        <f>IF($F81="","",$F81-$G81)</f>
        <v/>
      </c>
      <c r="I81" s="20">
        <f>IF($F81="","",IF($H81&lt;0,"Dépassement",IF($H81=0,"Complet","Disponible")))</f>
        <v/>
      </c>
    </row>
    <row r="82">
      <c r="A82" s="14" t="n"/>
      <c r="B82" s="14" t="n"/>
      <c r="C82" s="16" t="n"/>
      <c r="D82" s="24" t="n"/>
      <c r="E82" s="24" t="n"/>
      <c r="F82" s="18" t="n"/>
      <c r="G82" s="9">
        <f>COUNTIFS('Inscriptions'!$F$2:$F$101,$A82,'Inscriptions'!$H$2:$H$101,"Confirmée")</f>
        <v/>
      </c>
      <c r="H82" s="9">
        <f>IF($F82="","",$F82-$G82)</f>
        <v/>
      </c>
      <c r="I82" s="19">
        <f>IF($F82="","",IF($H82&lt;0,"Dépassement",IF($H82=0,"Complet","Disponible")))</f>
        <v/>
      </c>
    </row>
    <row r="83">
      <c r="A83" s="14" t="n"/>
      <c r="B83" s="14" t="n"/>
      <c r="C83" s="16" t="n"/>
      <c r="D83" s="24" t="n"/>
      <c r="E83" s="24" t="n"/>
      <c r="F83" s="18" t="n"/>
      <c r="G83" s="7">
        <f>COUNTIFS('Inscriptions'!$F$2:$F$101,$A83,'Inscriptions'!$H$2:$H$101,"Confirmée")</f>
        <v/>
      </c>
      <c r="H83" s="7">
        <f>IF($F83="","",$F83-$G83)</f>
        <v/>
      </c>
      <c r="I83" s="20">
        <f>IF($F83="","",IF($H83&lt;0,"Dépassement",IF($H83=0,"Complet","Disponible")))</f>
        <v/>
      </c>
    </row>
    <row r="84">
      <c r="A84" s="14" t="n"/>
      <c r="B84" s="14" t="n"/>
      <c r="C84" s="16" t="n"/>
      <c r="D84" s="24" t="n"/>
      <c r="E84" s="24" t="n"/>
      <c r="F84" s="18" t="n"/>
      <c r="G84" s="9">
        <f>COUNTIFS('Inscriptions'!$F$2:$F$101,$A84,'Inscriptions'!$H$2:$H$101,"Confirmée")</f>
        <v/>
      </c>
      <c r="H84" s="9">
        <f>IF($F84="","",$F84-$G84)</f>
        <v/>
      </c>
      <c r="I84" s="19">
        <f>IF($F84="","",IF($H84&lt;0,"Dépassement",IF($H84=0,"Complet","Disponible")))</f>
        <v/>
      </c>
    </row>
    <row r="85">
      <c r="A85" s="14" t="n"/>
      <c r="B85" s="14" t="n"/>
      <c r="C85" s="16" t="n"/>
      <c r="D85" s="24" t="n"/>
      <c r="E85" s="24" t="n"/>
      <c r="F85" s="18" t="n"/>
      <c r="G85" s="7">
        <f>COUNTIFS('Inscriptions'!$F$2:$F$101,$A85,'Inscriptions'!$H$2:$H$101,"Confirmée")</f>
        <v/>
      </c>
      <c r="H85" s="7">
        <f>IF($F85="","",$F85-$G85)</f>
        <v/>
      </c>
      <c r="I85" s="20">
        <f>IF($F85="","",IF($H85&lt;0,"Dépassement",IF($H85=0,"Complet","Disponible")))</f>
        <v/>
      </c>
    </row>
    <row r="86">
      <c r="A86" s="14" t="n"/>
      <c r="B86" s="14" t="n"/>
      <c r="C86" s="16" t="n"/>
      <c r="D86" s="24" t="n"/>
      <c r="E86" s="24" t="n"/>
      <c r="F86" s="18" t="n"/>
      <c r="G86" s="9">
        <f>COUNTIFS('Inscriptions'!$F$2:$F$101,$A86,'Inscriptions'!$H$2:$H$101,"Confirmée")</f>
        <v/>
      </c>
      <c r="H86" s="9">
        <f>IF($F86="","",$F86-$G86)</f>
        <v/>
      </c>
      <c r="I86" s="19">
        <f>IF($F86="","",IF($H86&lt;0,"Dépassement",IF($H86=0,"Complet","Disponible")))</f>
        <v/>
      </c>
    </row>
    <row r="87">
      <c r="A87" s="14" t="n"/>
      <c r="B87" s="14" t="n"/>
      <c r="C87" s="16" t="n"/>
      <c r="D87" s="24" t="n"/>
      <c r="E87" s="24" t="n"/>
      <c r="F87" s="18" t="n"/>
      <c r="G87" s="7">
        <f>COUNTIFS('Inscriptions'!$F$2:$F$101,$A87,'Inscriptions'!$H$2:$H$101,"Confirmée")</f>
        <v/>
      </c>
      <c r="H87" s="7">
        <f>IF($F87="","",$F87-$G87)</f>
        <v/>
      </c>
      <c r="I87" s="20">
        <f>IF($F87="","",IF($H87&lt;0,"Dépassement",IF($H87=0,"Complet","Disponible")))</f>
        <v/>
      </c>
    </row>
    <row r="88">
      <c r="A88" s="14" t="n"/>
      <c r="B88" s="14" t="n"/>
      <c r="C88" s="16" t="n"/>
      <c r="D88" s="24" t="n"/>
      <c r="E88" s="24" t="n"/>
      <c r="F88" s="18" t="n"/>
      <c r="G88" s="9">
        <f>COUNTIFS('Inscriptions'!$F$2:$F$101,$A88,'Inscriptions'!$H$2:$H$101,"Confirmée")</f>
        <v/>
      </c>
      <c r="H88" s="9">
        <f>IF($F88="","",$F88-$G88)</f>
        <v/>
      </c>
      <c r="I88" s="19">
        <f>IF($F88="","",IF($H88&lt;0,"Dépassement",IF($H88=0,"Complet","Disponible")))</f>
        <v/>
      </c>
    </row>
    <row r="89">
      <c r="A89" s="14" t="n"/>
      <c r="B89" s="14" t="n"/>
      <c r="C89" s="16" t="n"/>
      <c r="D89" s="24" t="n"/>
      <c r="E89" s="24" t="n"/>
      <c r="F89" s="18" t="n"/>
      <c r="G89" s="7">
        <f>COUNTIFS('Inscriptions'!$F$2:$F$101,$A89,'Inscriptions'!$H$2:$H$101,"Confirmée")</f>
        <v/>
      </c>
      <c r="H89" s="7">
        <f>IF($F89="","",$F89-$G89)</f>
        <v/>
      </c>
      <c r="I89" s="20">
        <f>IF($F89="","",IF($H89&lt;0,"Dépassement",IF($H89=0,"Complet","Disponible")))</f>
        <v/>
      </c>
    </row>
    <row r="90">
      <c r="A90" s="14" t="n"/>
      <c r="B90" s="14" t="n"/>
      <c r="C90" s="16" t="n"/>
      <c r="D90" s="24" t="n"/>
      <c r="E90" s="24" t="n"/>
      <c r="F90" s="18" t="n"/>
      <c r="G90" s="9">
        <f>COUNTIFS('Inscriptions'!$F$2:$F$101,$A90,'Inscriptions'!$H$2:$H$101,"Confirmée")</f>
        <v/>
      </c>
      <c r="H90" s="9">
        <f>IF($F90="","",$F90-$G90)</f>
        <v/>
      </c>
      <c r="I90" s="19">
        <f>IF($F90="","",IF($H90&lt;0,"Dépassement",IF($H90=0,"Complet","Disponible")))</f>
        <v/>
      </c>
    </row>
    <row r="91">
      <c r="A91" s="14" t="n"/>
      <c r="B91" s="14" t="n"/>
      <c r="C91" s="16" t="n"/>
      <c r="D91" s="24" t="n"/>
      <c r="E91" s="24" t="n"/>
      <c r="F91" s="18" t="n"/>
      <c r="G91" s="7">
        <f>COUNTIFS('Inscriptions'!$F$2:$F$101,$A91,'Inscriptions'!$H$2:$H$101,"Confirmée")</f>
        <v/>
      </c>
      <c r="H91" s="7">
        <f>IF($F91="","",$F91-$G91)</f>
        <v/>
      </c>
      <c r="I91" s="20">
        <f>IF($F91="","",IF($H91&lt;0,"Dépassement",IF($H91=0,"Complet","Disponible")))</f>
        <v/>
      </c>
    </row>
    <row r="92">
      <c r="A92" s="14" t="n"/>
      <c r="B92" s="14" t="n"/>
      <c r="C92" s="16" t="n"/>
      <c r="D92" s="24" t="n"/>
      <c r="E92" s="24" t="n"/>
      <c r="F92" s="18" t="n"/>
      <c r="G92" s="9">
        <f>COUNTIFS('Inscriptions'!$F$2:$F$101,$A92,'Inscriptions'!$H$2:$H$101,"Confirmée")</f>
        <v/>
      </c>
      <c r="H92" s="9">
        <f>IF($F92="","",$F92-$G92)</f>
        <v/>
      </c>
      <c r="I92" s="19">
        <f>IF($F92="","",IF($H92&lt;0,"Dépassement",IF($H92=0,"Complet","Disponible")))</f>
        <v/>
      </c>
    </row>
    <row r="93">
      <c r="A93" s="14" t="n"/>
      <c r="B93" s="14" t="n"/>
      <c r="C93" s="16" t="n"/>
      <c r="D93" s="24" t="n"/>
      <c r="E93" s="24" t="n"/>
      <c r="F93" s="18" t="n"/>
      <c r="G93" s="7">
        <f>COUNTIFS('Inscriptions'!$F$2:$F$101,$A93,'Inscriptions'!$H$2:$H$101,"Confirmée")</f>
        <v/>
      </c>
      <c r="H93" s="7">
        <f>IF($F93="","",$F93-$G93)</f>
        <v/>
      </c>
      <c r="I93" s="20">
        <f>IF($F93="","",IF($H93&lt;0,"Dépassement",IF($H93=0,"Complet","Disponible")))</f>
        <v/>
      </c>
    </row>
    <row r="94">
      <c r="A94" s="14" t="n"/>
      <c r="B94" s="14" t="n"/>
      <c r="C94" s="16" t="n"/>
      <c r="D94" s="24" t="n"/>
      <c r="E94" s="24" t="n"/>
      <c r="F94" s="18" t="n"/>
      <c r="G94" s="9">
        <f>COUNTIFS('Inscriptions'!$F$2:$F$101,$A94,'Inscriptions'!$H$2:$H$101,"Confirmée")</f>
        <v/>
      </c>
      <c r="H94" s="9">
        <f>IF($F94="","",$F94-$G94)</f>
        <v/>
      </c>
      <c r="I94" s="19">
        <f>IF($F94="","",IF($H94&lt;0,"Dépassement",IF($H94=0,"Complet","Disponible")))</f>
        <v/>
      </c>
    </row>
    <row r="95">
      <c r="A95" s="14" t="n"/>
      <c r="B95" s="14" t="n"/>
      <c r="C95" s="16" t="n"/>
      <c r="D95" s="24" t="n"/>
      <c r="E95" s="24" t="n"/>
      <c r="F95" s="18" t="n"/>
      <c r="G95" s="7">
        <f>COUNTIFS('Inscriptions'!$F$2:$F$101,$A95,'Inscriptions'!$H$2:$H$101,"Confirmée")</f>
        <v/>
      </c>
      <c r="H95" s="7">
        <f>IF($F95="","",$F95-$G95)</f>
        <v/>
      </c>
      <c r="I95" s="20">
        <f>IF($F95="","",IF($H95&lt;0,"Dépassement",IF($H95=0,"Complet","Disponible")))</f>
        <v/>
      </c>
    </row>
    <row r="96">
      <c r="A96" s="14" t="n"/>
      <c r="B96" s="14" t="n"/>
      <c r="C96" s="16" t="n"/>
      <c r="D96" s="24" t="n"/>
      <c r="E96" s="24" t="n"/>
      <c r="F96" s="18" t="n"/>
      <c r="G96" s="9">
        <f>COUNTIFS('Inscriptions'!$F$2:$F$101,$A96,'Inscriptions'!$H$2:$H$101,"Confirmée")</f>
        <v/>
      </c>
      <c r="H96" s="9">
        <f>IF($F96="","",$F96-$G96)</f>
        <v/>
      </c>
      <c r="I96" s="19">
        <f>IF($F96="","",IF($H96&lt;0,"Dépassement",IF($H96=0,"Complet","Disponible")))</f>
        <v/>
      </c>
    </row>
    <row r="97">
      <c r="A97" s="14" t="n"/>
      <c r="B97" s="14" t="n"/>
      <c r="C97" s="16" t="n"/>
      <c r="D97" s="24" t="n"/>
      <c r="E97" s="24" t="n"/>
      <c r="F97" s="18" t="n"/>
      <c r="G97" s="7">
        <f>COUNTIFS('Inscriptions'!$F$2:$F$101,$A97,'Inscriptions'!$H$2:$H$101,"Confirmée")</f>
        <v/>
      </c>
      <c r="H97" s="7">
        <f>IF($F97="","",$F97-$G97)</f>
        <v/>
      </c>
      <c r="I97" s="20">
        <f>IF($F97="","",IF($H97&lt;0,"Dépassement",IF($H97=0,"Complet","Disponible")))</f>
        <v/>
      </c>
    </row>
    <row r="98">
      <c r="A98" s="14" t="n"/>
      <c r="B98" s="14" t="n"/>
      <c r="C98" s="16" t="n"/>
      <c r="D98" s="24" t="n"/>
      <c r="E98" s="24" t="n"/>
      <c r="F98" s="18" t="n"/>
      <c r="G98" s="9">
        <f>COUNTIFS('Inscriptions'!$F$2:$F$101,$A98,'Inscriptions'!$H$2:$H$101,"Confirmée")</f>
        <v/>
      </c>
      <c r="H98" s="9">
        <f>IF($F98="","",$F98-$G98)</f>
        <v/>
      </c>
      <c r="I98" s="19">
        <f>IF($F98="","",IF($H98&lt;0,"Dépassement",IF($H98=0,"Complet","Disponible")))</f>
        <v/>
      </c>
    </row>
    <row r="99">
      <c r="A99" s="14" t="n"/>
      <c r="B99" s="14" t="n"/>
      <c r="C99" s="16" t="n"/>
      <c r="D99" s="24" t="n"/>
      <c r="E99" s="24" t="n"/>
      <c r="F99" s="18" t="n"/>
      <c r="G99" s="7">
        <f>COUNTIFS('Inscriptions'!$F$2:$F$101,$A99,'Inscriptions'!$H$2:$H$101,"Confirmée")</f>
        <v/>
      </c>
      <c r="H99" s="7">
        <f>IF($F99="","",$F99-$G99)</f>
        <v/>
      </c>
      <c r="I99" s="20">
        <f>IF($F99="","",IF($H99&lt;0,"Dépassement",IF($H99=0,"Complet","Disponible")))</f>
        <v/>
      </c>
    </row>
    <row r="100">
      <c r="A100" s="14" t="n"/>
      <c r="B100" s="14" t="n"/>
      <c r="C100" s="16" t="n"/>
      <c r="D100" s="24" t="n"/>
      <c r="E100" s="24" t="n"/>
      <c r="F100" s="18" t="n"/>
      <c r="G100" s="9">
        <f>COUNTIFS('Inscriptions'!$F$2:$F$101,$A100,'Inscriptions'!$H$2:$H$101,"Confirmée")</f>
        <v/>
      </c>
      <c r="H100" s="9">
        <f>IF($F100="","",$F100-$G100)</f>
        <v/>
      </c>
      <c r="I100" s="19">
        <f>IF($F100="","",IF($H100&lt;0,"Dépassement",IF($H100=0,"Complet","Disponible")))</f>
        <v/>
      </c>
    </row>
    <row r="101">
      <c r="A101" s="14" t="n"/>
      <c r="B101" s="14" t="n"/>
      <c r="C101" s="16" t="n"/>
      <c r="D101" s="24" t="n"/>
      <c r="E101" s="24" t="n"/>
      <c r="F101" s="18" t="n"/>
      <c r="G101" s="7">
        <f>COUNTIFS('Inscriptions'!$F$2:$F$101,$A101,'Inscriptions'!$H$2:$H$101,"Confirmée")</f>
        <v/>
      </c>
      <c r="H101" s="7">
        <f>IF($F101="","",$F101-$G101)</f>
        <v/>
      </c>
      <c r="I101" s="20">
        <f>IF($F101="","",IF($H101&lt;0,"Dépassement",IF($H101=0,"Complet","Disponible")))</f>
        <v/>
      </c>
    </row>
  </sheetData>
  <conditionalFormatting sqref="I2:I101">
    <cfRule type="expression" priority="1" dxfId="0" stopIfTrue="1">
      <formula>$I2="Dépassement"</formula>
    </cfRule>
    <cfRule type="expression" priority="2" dxfId="3" stopIfTrue="1">
      <formula>$I2="Complet"</formula>
    </cfRule>
  </conditionalFormatting>
  <conditionalFormatting sqref="F2:F101">
    <cfRule type="expression" priority="3" dxfId="0" stopIfTrue="1">
      <formula>AND($A2&lt;&gt;"",$F2=0)</formula>
    </cfRule>
  </conditionalFormatting>
  <conditionalFormatting sqref="G2:G101">
    <cfRule type="expression" priority="4" dxfId="4">
      <formula>AND($A2="",MOD(ROW(),2)=0)</formula>
    </cfRule>
    <cfRule type="expression" priority="5" dxfId="5">
      <formula>AND($A2="",MOD(ROW(),2)=1)</formula>
    </cfRule>
  </conditionalFormatting>
  <dataValidations count="3">
    <dataValidation sqref="F2:F101" showDropDown="0" showInputMessage="1" showErrorMessage="1" allowBlank="0" errorTitle="Capacité non valide" error="Saisissez un entier compris entre 1 et 10 000." promptTitle="Capacité de session" prompt="La capacité est modifiable et doit être un entier positif." type="whole" operator="between">
      <formula1>1</formula1>
      <formula2>10000</formula2>
    </dataValidation>
    <dataValidation sqref="C2:C101" showDropDown="0" showInputMessage="0" showErrorMessage="1" allowBlank="0" errorTitle="Date non valide" error="Saisissez une date au format jj/mm/aaaa." type="date" operator="between">
      <formula1>DATE(2020,1,1)</formula1>
      <formula2>DATE(2100,12,31)</formula2>
    </dataValidation>
    <dataValidation sqref="D2:E101" showDropDown="0" showInputMessage="0" showErrorMessage="1" allowBlank="0" errorTitle="Heure non valide" error="Saisissez une heure comprise entre 00:00 et 23:59." type="time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FFF0AE"/>
    <outlinePr summaryBelow="1" summaryRight="1"/>
    <pageSetUpPr/>
  </sheetPr>
  <dimension ref="A1:N101"/>
  <sheetViews>
    <sheetView showGridLines="0" showRowColHeaders="1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24" customWidth="1" min="3" max="3"/>
    <col width="26" customWidth="1" min="4" max="4"/>
    <col width="31" customWidth="1" min="5" max="5"/>
    <col width="15" customWidth="1" min="6" max="6"/>
    <col width="15" customWidth="1" min="7" max="7"/>
    <col width="18" customWidth="1" min="8" max="8"/>
    <col width="22" customWidth="1" min="9" max="9"/>
    <col width="17" customWidth="1" min="10" max="10"/>
    <col width="34" customWidth="1" min="11" max="11"/>
    <col width="17" customWidth="1" min="12" max="12"/>
    <col width="18" customWidth="1" min="13" max="13"/>
    <col width="23" customWidth="1" min="14" max="14"/>
  </cols>
  <sheetData>
    <row r="1" ht="42" customHeight="1">
      <c r="A1" s="1" t="inlineStr">
        <is>
          <t>ID inscription</t>
        </is>
      </c>
      <c r="B1" s="1" t="inlineStr">
        <is>
          <t>Date d’inscription</t>
        </is>
      </c>
      <c r="C1" s="1" t="inlineStr">
        <is>
          <t>Participant</t>
        </is>
      </c>
      <c r="D1" s="1" t="inlineStr">
        <is>
          <t>Organisation</t>
        </is>
      </c>
      <c r="E1" s="1" t="inlineStr">
        <is>
          <t>Courriel</t>
        </is>
      </c>
      <c r="F1" s="1" t="inlineStr">
        <is>
          <t>Code session</t>
        </is>
      </c>
      <c r="G1" s="1" t="inlineStr">
        <is>
          <t>Mode</t>
        </is>
      </c>
      <c r="H1" s="1" t="inlineStr">
        <is>
          <t>Statut</t>
        </is>
      </c>
      <c r="I1" s="1" t="inlineStr">
        <is>
          <t>Besoin logistique</t>
        </is>
      </c>
      <c r="J1" s="1" t="inlineStr">
        <is>
          <t>Date de relance</t>
        </is>
      </c>
      <c r="K1" s="1" t="inlineStr">
        <is>
          <t>Commentaire</t>
        </is>
      </c>
      <c r="L1" s="1" t="inlineStr">
        <is>
          <t>Capacité session</t>
        </is>
      </c>
      <c r="M1" s="1" t="inlineStr">
        <is>
          <t>Places restantes</t>
        </is>
      </c>
      <c r="N1" s="1" t="inlineStr">
        <is>
          <t>Alerte</t>
        </is>
      </c>
    </row>
    <row r="2" ht="30" customHeight="1">
      <c r="A2" s="21" t="inlineStr">
        <is>
          <t>INS-F001</t>
        </is>
      </c>
      <c r="B2" s="16" t="n">
        <v>46259</v>
      </c>
      <c r="C2" s="14" t="inlineStr">
        <is>
          <t>Participant fictif A</t>
        </is>
      </c>
      <c r="D2" s="14" t="inlineStr">
        <is>
          <t>Société fictive Alpha</t>
        </is>
      </c>
      <c r="E2" s="14" t="inlineStr">
        <is>
          <t>participant.a@example.invalid</t>
        </is>
      </c>
      <c r="F2" s="21" t="inlineStr">
        <is>
          <t>SES-F01</t>
        </is>
      </c>
      <c r="G2" s="21" t="inlineStr">
        <is>
          <t>Sur place</t>
        </is>
      </c>
      <c r="H2" s="21" t="inlineStr">
        <is>
          <t>Confirmée</t>
        </is>
      </c>
      <c r="I2" s="21" t="inlineStr">
        <is>
          <t>Aucun</t>
        </is>
      </c>
      <c r="J2" s="16" t="n"/>
      <c r="K2" s="22" t="inlineStr">
        <is>
          <t>Accueil fictif prévu.</t>
        </is>
      </c>
      <c r="L2" s="9">
        <f>IF($F2="","",IFERROR(_xlfn.XLOOKUP($F2,'Sessions'!$A$2:$A$101,'Sessions'!$F$2:$F$101),""))</f>
        <v/>
      </c>
      <c r="M2" s="9">
        <f>IF($F2="","",IFERROR(_xlfn.XLOOKUP($F2,'Sessions'!$A$2:$A$101,'Sessions'!$H$2:$H$101),""))</f>
        <v/>
      </c>
      <c r="N2" s="23">
        <f>IF($A2="","",IF($F2="","Session manquante",IF($L2="","Session inconnue",IF(AND($H2="À confirmer",$J2&lt;&gt;"",$J2&lt;=Paramètres!$B$2),"Relance à effectuer",IF($M2&lt;0,"Capacité dépassée","")))))</f>
        <v/>
      </c>
    </row>
    <row r="3" ht="30" customHeight="1">
      <c r="A3" s="21" t="inlineStr">
        <is>
          <t>INS-F002</t>
        </is>
      </c>
      <c r="B3" s="16" t="n">
        <v>46260</v>
      </c>
      <c r="C3" s="14" t="inlineStr">
        <is>
          <t>Participant fictif B</t>
        </is>
      </c>
      <c r="D3" s="14" t="inlineStr">
        <is>
          <t>Société fictive Bêta</t>
        </is>
      </c>
      <c r="E3" s="14" t="inlineStr">
        <is>
          <t>participant.b@example.invalid</t>
        </is>
      </c>
      <c r="F3" s="21" t="inlineStr">
        <is>
          <t>SES-F01</t>
        </is>
      </c>
      <c r="G3" s="21" t="inlineStr">
        <is>
          <t>À distance</t>
        </is>
      </c>
      <c r="H3" s="21" t="inlineStr">
        <is>
          <t>À confirmer</t>
        </is>
      </c>
      <c r="I3" s="21" t="inlineStr">
        <is>
          <t>Autre</t>
        </is>
      </c>
      <c r="J3" s="16" t="n">
        <v>46270</v>
      </c>
      <c r="K3" s="22" t="inlineStr">
        <is>
          <t>Relance fictive à effectuer.</t>
        </is>
      </c>
      <c r="L3" s="7">
        <f>IF($F3="","",IFERROR(_xlfn.XLOOKUP($F3,'Sessions'!$A$2:$A$101,'Sessions'!$F$2:$F$101),""))</f>
        <v/>
      </c>
      <c r="M3" s="7">
        <f>IF($F3="","",IFERROR(_xlfn.XLOOKUP($F3,'Sessions'!$A$2:$A$101,'Sessions'!$H$2:$H$101),""))</f>
        <v/>
      </c>
      <c r="N3" s="15">
        <f>IF($A3="","",IF($F3="","Session manquante",IF($L3="","Session inconnue",IF(AND($H3="À confirmer",$J3&lt;&gt;"",$J3&lt;=Paramètres!$B$2),"Relance à effectuer",IF($M3&lt;0,"Capacité dépassée","")))))</f>
        <v/>
      </c>
    </row>
    <row r="4" ht="30" customHeight="1">
      <c r="A4" s="21" t="inlineStr">
        <is>
          <t>INS-F003</t>
        </is>
      </c>
      <c r="B4" s="16" t="n">
        <v>46262</v>
      </c>
      <c r="C4" s="14" t="inlineStr">
        <is>
          <t>Participant fictif C</t>
        </is>
      </c>
      <c r="D4" s="14" t="inlineStr">
        <is>
          <t>Société fictive Gamma</t>
        </is>
      </c>
      <c r="E4" s="14" t="inlineStr">
        <is>
          <t>participant.c@example.invalid</t>
        </is>
      </c>
      <c r="F4" s="21" t="inlineStr">
        <is>
          <t>SES-F01</t>
        </is>
      </c>
      <c r="G4" s="21" t="inlineStr">
        <is>
          <t>Sur place</t>
        </is>
      </c>
      <c r="H4" s="21" t="inlineStr">
        <is>
          <t>Annulée</t>
        </is>
      </c>
      <c r="I4" s="21" t="inlineStr">
        <is>
          <t>Aucun</t>
        </is>
      </c>
      <c r="J4" s="16" t="n"/>
      <c r="K4" s="22" t="inlineStr">
        <is>
          <t>Annulation fictive enregistrée.</t>
        </is>
      </c>
      <c r="L4" s="9">
        <f>IF($F4="","",IFERROR(_xlfn.XLOOKUP($F4,'Sessions'!$A$2:$A$101,'Sessions'!$F$2:$F$101),""))</f>
        <v/>
      </c>
      <c r="M4" s="9">
        <f>IF($F4="","",IFERROR(_xlfn.XLOOKUP($F4,'Sessions'!$A$2:$A$101,'Sessions'!$H$2:$H$101),""))</f>
        <v/>
      </c>
      <c r="N4" s="23">
        <f>IF($A4="","",IF($F4="","Session manquante",IF($L4="","Session inconnue",IF(AND($H4="À confirmer",$J4&lt;&gt;"",$J4&lt;=Paramètres!$B$2),"Relance à effectuer",IF($M4&lt;0,"Capacité dépassée","")))))</f>
        <v/>
      </c>
    </row>
    <row r="5" ht="30" customHeight="1">
      <c r="A5" s="21" t="inlineStr">
        <is>
          <t>INS-F004</t>
        </is>
      </c>
      <c r="B5" s="16" t="n">
        <v>46264</v>
      </c>
      <c r="C5" s="14" t="inlineStr">
        <is>
          <t>Participant fictif D</t>
        </is>
      </c>
      <c r="D5" s="14" t="inlineStr">
        <is>
          <t>Société fictive Delta</t>
        </is>
      </c>
      <c r="E5" s="14" t="inlineStr">
        <is>
          <t>participant.d@example.invalid</t>
        </is>
      </c>
      <c r="F5" s="21" t="inlineStr">
        <is>
          <t>SES-F01</t>
        </is>
      </c>
      <c r="G5" s="21" t="inlineStr">
        <is>
          <t>Sur place</t>
        </is>
      </c>
      <c r="H5" s="21" t="inlineStr">
        <is>
          <t>Confirmée</t>
        </is>
      </c>
      <c r="I5" s="21" t="inlineStr">
        <is>
          <t>Régime alimentaire</t>
        </is>
      </c>
      <c r="J5" s="16" t="n"/>
      <c r="K5" s="22" t="inlineStr">
        <is>
          <t>Besoin fictif à organiser.</t>
        </is>
      </c>
      <c r="L5" s="7">
        <f>IF($F5="","",IFERROR(_xlfn.XLOOKUP($F5,'Sessions'!$A$2:$A$101,'Sessions'!$F$2:$F$101),""))</f>
        <v/>
      </c>
      <c r="M5" s="7">
        <f>IF($F5="","",IFERROR(_xlfn.XLOOKUP($F5,'Sessions'!$A$2:$A$101,'Sessions'!$H$2:$H$101),""))</f>
        <v/>
      </c>
      <c r="N5" s="15">
        <f>IF($A5="","",IF($F5="","Session manquante",IF($L5="","Session inconnue",IF(AND($H5="À confirmer",$J5&lt;&gt;"",$J5&lt;=Paramètres!$B$2),"Relance à effectuer",IF($M5&lt;0,"Capacité dépassée","")))))</f>
        <v/>
      </c>
    </row>
    <row r="6" ht="30" customHeight="1">
      <c r="A6" s="21" t="inlineStr">
        <is>
          <t>INS-F005</t>
        </is>
      </c>
      <c r="B6" s="16" t="n">
        <v>46266</v>
      </c>
      <c r="C6" s="14" t="inlineStr">
        <is>
          <t>Participant fictif E</t>
        </is>
      </c>
      <c r="D6" s="14" t="inlineStr">
        <is>
          <t>Société fictive Epsilon</t>
        </is>
      </c>
      <c r="E6" s="14" t="inlineStr">
        <is>
          <t>participant.e@example.invalid</t>
        </is>
      </c>
      <c r="F6" s="21" t="inlineStr">
        <is>
          <t>SES-F02</t>
        </is>
      </c>
      <c r="G6" s="21" t="inlineStr">
        <is>
          <t>Sur place</t>
        </is>
      </c>
      <c r="H6" s="21" t="inlineStr">
        <is>
          <t>Confirmée</t>
        </is>
      </c>
      <c r="I6" s="21" t="inlineStr">
        <is>
          <t>Accès spécifique</t>
        </is>
      </c>
      <c r="J6" s="16" t="n"/>
      <c r="K6" s="22" t="inlineStr">
        <is>
          <t>Accès fictif à préparer.</t>
        </is>
      </c>
      <c r="L6" s="9">
        <f>IF($F6="","",IFERROR(_xlfn.XLOOKUP($F6,'Sessions'!$A$2:$A$101,'Sessions'!$F$2:$F$101),""))</f>
        <v/>
      </c>
      <c r="M6" s="9">
        <f>IF($F6="","",IFERROR(_xlfn.XLOOKUP($F6,'Sessions'!$A$2:$A$101,'Sessions'!$H$2:$H$101),""))</f>
        <v/>
      </c>
      <c r="N6" s="23">
        <f>IF($A6="","",IF($F6="","Session manquante",IF($L6="","Session inconnue",IF(AND($H6="À confirmer",$J6&lt;&gt;"",$J6&lt;=Paramètres!$B$2),"Relance à effectuer",IF($M6&lt;0,"Capacité dépassée","")))))</f>
        <v/>
      </c>
    </row>
    <row r="7" ht="30" customHeight="1">
      <c r="A7" s="21" t="inlineStr">
        <is>
          <t>INS-F006</t>
        </is>
      </c>
      <c r="B7" s="16" t="n">
        <v>46267</v>
      </c>
      <c r="C7" s="14" t="inlineStr">
        <is>
          <t>Participant fictif F</t>
        </is>
      </c>
      <c r="D7" s="14" t="inlineStr">
        <is>
          <t>Société fictive Zêta</t>
        </is>
      </c>
      <c r="E7" s="14" t="inlineStr">
        <is>
          <t>participant.f@example.invalid</t>
        </is>
      </c>
      <c r="F7" s="21" t="inlineStr">
        <is>
          <t>SES-F02</t>
        </is>
      </c>
      <c r="G7" s="21" t="inlineStr">
        <is>
          <t>À distance</t>
        </is>
      </c>
      <c r="H7" s="21" t="inlineStr">
        <is>
          <t>Confirmée</t>
        </is>
      </c>
      <c r="I7" s="21" t="inlineStr">
        <is>
          <t>Aucun</t>
        </is>
      </c>
      <c r="J7" s="16" t="n"/>
      <c r="K7" s="22" t="inlineStr">
        <is>
          <t>Lien fictif à communiquer.</t>
        </is>
      </c>
      <c r="L7" s="7">
        <f>IF($F7="","",IFERROR(_xlfn.XLOOKUP($F7,'Sessions'!$A$2:$A$101,'Sessions'!$F$2:$F$101),""))</f>
        <v/>
      </c>
      <c r="M7" s="7">
        <f>IF($F7="","",IFERROR(_xlfn.XLOOKUP($F7,'Sessions'!$A$2:$A$101,'Sessions'!$H$2:$H$101),""))</f>
        <v/>
      </c>
      <c r="N7" s="15">
        <f>IF($A7="","",IF($F7="","Session manquante",IF($L7="","Session inconnue",IF(AND($H7="À confirmer",$J7&lt;&gt;"",$J7&lt;=Paramètres!$B$2),"Relance à effectuer",IF($M7&lt;0,"Capacité dépassée","")))))</f>
        <v/>
      </c>
    </row>
    <row r="8" ht="30" customHeight="1">
      <c r="A8" s="21" t="inlineStr">
        <is>
          <t>INS-F007</t>
        </is>
      </c>
      <c r="B8" s="16" t="n">
        <v>46268</v>
      </c>
      <c r="C8" s="14" t="inlineStr">
        <is>
          <t>Participant fictif G</t>
        </is>
      </c>
      <c r="D8" s="14" t="inlineStr">
        <is>
          <t>Société fictive Eta</t>
        </is>
      </c>
      <c r="E8" s="14" t="inlineStr">
        <is>
          <t>participant.g@example.invalid</t>
        </is>
      </c>
      <c r="F8" s="21" t="inlineStr">
        <is>
          <t>SES-F02</t>
        </is>
      </c>
      <c r="G8" s="21" t="inlineStr">
        <is>
          <t>Sur place</t>
        </is>
      </c>
      <c r="H8" s="21" t="inlineStr">
        <is>
          <t>Liste d’attente</t>
        </is>
      </c>
      <c r="I8" s="21" t="inlineStr">
        <is>
          <t>Aucun</t>
        </is>
      </c>
      <c r="J8" s="16" t="n"/>
      <c r="K8" s="22" t="inlineStr">
        <is>
          <t>Attente fictive liée à la capacité.</t>
        </is>
      </c>
      <c r="L8" s="9">
        <f>IF($F8="","",IFERROR(_xlfn.XLOOKUP($F8,'Sessions'!$A$2:$A$101,'Sessions'!$F$2:$F$101),""))</f>
        <v/>
      </c>
      <c r="M8" s="9">
        <f>IF($F8="","",IFERROR(_xlfn.XLOOKUP($F8,'Sessions'!$A$2:$A$101,'Sessions'!$H$2:$H$101),""))</f>
        <v/>
      </c>
      <c r="N8" s="23">
        <f>IF($A8="","",IF($F8="","Session manquante",IF($L8="","Session inconnue",IF(AND($H8="À confirmer",$J8&lt;&gt;"",$J8&lt;=Paramètres!$B$2),"Relance à effectuer",IF($M8&lt;0,"Capacité dépassée","")))))</f>
        <v/>
      </c>
    </row>
    <row r="9" ht="30" customHeight="1">
      <c r="A9" s="21" t="inlineStr">
        <is>
          <t>INS-F008</t>
        </is>
      </c>
      <c r="B9" s="16" t="n">
        <v>46269</v>
      </c>
      <c r="C9" s="14" t="inlineStr">
        <is>
          <t>Participant fictif H</t>
        </is>
      </c>
      <c r="D9" s="14" t="inlineStr">
        <is>
          <t>Société fictive Thêta</t>
        </is>
      </c>
      <c r="E9" s="14" t="inlineStr">
        <is>
          <t>participant.h@example.invalid</t>
        </is>
      </c>
      <c r="F9" s="21" t="inlineStr">
        <is>
          <t>SES-F03</t>
        </is>
      </c>
      <c r="G9" s="21" t="inlineStr">
        <is>
          <t>Sur place</t>
        </is>
      </c>
      <c r="H9" s="21" t="inlineStr">
        <is>
          <t>Confirmée</t>
        </is>
      </c>
      <c r="I9" s="21" t="inlineStr">
        <is>
          <t>Autre</t>
        </is>
      </c>
      <c r="J9" s="16" t="n"/>
      <c r="K9" s="22" t="inlineStr">
        <is>
          <t>Installation fictive demandée.</t>
        </is>
      </c>
      <c r="L9" s="7">
        <f>IF($F9="","",IFERROR(_xlfn.XLOOKUP($F9,'Sessions'!$A$2:$A$101,'Sessions'!$F$2:$F$101),""))</f>
        <v/>
      </c>
      <c r="M9" s="7">
        <f>IF($F9="","",IFERROR(_xlfn.XLOOKUP($F9,'Sessions'!$A$2:$A$101,'Sessions'!$H$2:$H$101),""))</f>
        <v/>
      </c>
      <c r="N9" s="15">
        <f>IF($A9="","",IF($F9="","Session manquante",IF($L9="","Session inconnue",IF(AND($H9="À confirmer",$J9&lt;&gt;"",$J9&lt;=Paramètres!$B$2),"Relance à effectuer",IF($M9&lt;0,"Capacité dépassée","")))))</f>
        <v/>
      </c>
    </row>
    <row r="10" ht="30" customHeight="1">
      <c r="A10" s="21" t="inlineStr">
        <is>
          <t>INS-F009</t>
        </is>
      </c>
      <c r="B10" s="16" t="n">
        <v>46270</v>
      </c>
      <c r="C10" s="14" t="inlineStr">
        <is>
          <t>Participant fictif I</t>
        </is>
      </c>
      <c r="D10" s="14" t="inlineStr">
        <is>
          <t>Société fictive Iota</t>
        </is>
      </c>
      <c r="E10" s="14" t="inlineStr">
        <is>
          <t>participant.i@example.invalid</t>
        </is>
      </c>
      <c r="F10" s="21" t="inlineStr">
        <is>
          <t>SES-F03</t>
        </is>
      </c>
      <c r="G10" s="21" t="inlineStr">
        <is>
          <t>À distance</t>
        </is>
      </c>
      <c r="H10" s="21" t="inlineStr">
        <is>
          <t>Confirmée</t>
        </is>
      </c>
      <c r="I10" s="21" t="inlineStr">
        <is>
          <t>Aucun</t>
        </is>
      </c>
      <c r="J10" s="16" t="n"/>
      <c r="K10" s="22" t="inlineStr">
        <is>
          <t>Dossier fictif confirmé.</t>
        </is>
      </c>
      <c r="L10" s="9">
        <f>IF($F10="","",IFERROR(_xlfn.XLOOKUP($F10,'Sessions'!$A$2:$A$101,'Sessions'!$F$2:$F$101),""))</f>
        <v/>
      </c>
      <c r="M10" s="9">
        <f>IF($F10="","",IFERROR(_xlfn.XLOOKUP($F10,'Sessions'!$A$2:$A$101,'Sessions'!$H$2:$H$101),""))</f>
        <v/>
      </c>
      <c r="N10" s="23">
        <f>IF($A10="","",IF($F10="","Session manquante",IF($L10="","Session inconnue",IF(AND($H10="À confirmer",$J10&lt;&gt;"",$J10&lt;=Paramètres!$B$2),"Relance à effectuer",IF($M10&lt;0,"Capacité dépassée","")))))</f>
        <v/>
      </c>
    </row>
    <row r="11" ht="30" customHeight="1">
      <c r="A11" s="21" t="inlineStr">
        <is>
          <t>INS-F010</t>
        </is>
      </c>
      <c r="B11" s="16" t="n">
        <v>46271</v>
      </c>
      <c r="C11" s="14" t="inlineStr">
        <is>
          <t>Participant fictif J</t>
        </is>
      </c>
      <c r="D11" s="14" t="inlineStr">
        <is>
          <t>Société fictive Kappa</t>
        </is>
      </c>
      <c r="E11" s="14" t="inlineStr">
        <is>
          <t>participant.j@example.invalid</t>
        </is>
      </c>
      <c r="F11" s="21" t="inlineStr">
        <is>
          <t>SES-F03</t>
        </is>
      </c>
      <c r="G11" s="21" t="inlineStr">
        <is>
          <t>Sur place</t>
        </is>
      </c>
      <c r="H11" s="21" t="inlineStr">
        <is>
          <t>À confirmer</t>
        </is>
      </c>
      <c r="I11" s="21" t="inlineStr">
        <is>
          <t>Régime alimentaire</t>
        </is>
      </c>
      <c r="J11" s="16" t="n">
        <v>46272</v>
      </c>
      <c r="K11" s="22" t="inlineStr">
        <is>
          <t>Seconde relance fictive échue.</t>
        </is>
      </c>
      <c r="L11" s="7">
        <f>IF($F11="","",IFERROR(_xlfn.XLOOKUP($F11,'Sessions'!$A$2:$A$101,'Sessions'!$F$2:$F$101),""))</f>
        <v/>
      </c>
      <c r="M11" s="7">
        <f>IF($F11="","",IFERROR(_xlfn.XLOOKUP($F11,'Sessions'!$A$2:$A$101,'Sessions'!$H$2:$H$101),""))</f>
        <v/>
      </c>
      <c r="N11" s="15">
        <f>IF($A11="","",IF($F11="","Session manquante",IF($L11="","Session inconnue",IF(AND($H11="À confirmer",$J11&lt;&gt;"",$J11&lt;=Paramètres!$B$2),"Relance à effectuer",IF($M11&lt;0,"Capacité dépassée","")))))</f>
        <v/>
      </c>
    </row>
    <row r="12" ht="30" customHeight="1">
      <c r="A12" s="21" t="n"/>
      <c r="B12" s="16" t="n"/>
      <c r="C12" s="14" t="n"/>
      <c r="D12" s="14" t="n"/>
      <c r="E12" s="14" t="n"/>
      <c r="F12" s="21" t="n"/>
      <c r="G12" s="21" t="n"/>
      <c r="H12" s="21" t="n"/>
      <c r="I12" s="21" t="n"/>
      <c r="J12" s="16" t="n"/>
      <c r="K12" s="22" t="n"/>
      <c r="L12" s="9">
        <f>IF($F12="","",IFERROR(_xlfn.XLOOKUP($F12,'Sessions'!$A$2:$A$101,'Sessions'!$F$2:$F$101),""))</f>
        <v/>
      </c>
      <c r="M12" s="9">
        <f>IF($F12="","",IFERROR(_xlfn.XLOOKUP($F12,'Sessions'!$A$2:$A$101,'Sessions'!$H$2:$H$101),""))</f>
        <v/>
      </c>
      <c r="N12" s="23">
        <f>IF($A12="","",IF($F12="","Session manquante",IF($L12="","Session inconnue",IF(AND($H12="À confirmer",$J12&lt;&gt;"",$J12&lt;=Paramètres!$B$2),"Relance à effectuer",IF($M12&lt;0,"Capacité dépassée","")))))</f>
        <v/>
      </c>
    </row>
    <row r="13" ht="30" customHeight="1">
      <c r="A13" s="21" t="n"/>
      <c r="B13" s="16" t="n"/>
      <c r="C13" s="14" t="n"/>
      <c r="D13" s="14" t="n"/>
      <c r="E13" s="14" t="n"/>
      <c r="F13" s="21" t="n"/>
      <c r="G13" s="21" t="n"/>
      <c r="H13" s="21" t="n"/>
      <c r="I13" s="21" t="n"/>
      <c r="J13" s="16" t="n"/>
      <c r="K13" s="22" t="n"/>
      <c r="L13" s="7">
        <f>IF($F13="","",IFERROR(_xlfn.XLOOKUP($F13,'Sessions'!$A$2:$A$101,'Sessions'!$F$2:$F$101),""))</f>
        <v/>
      </c>
      <c r="M13" s="7">
        <f>IF($F13="","",IFERROR(_xlfn.XLOOKUP($F13,'Sessions'!$A$2:$A$101,'Sessions'!$H$2:$H$101),""))</f>
        <v/>
      </c>
      <c r="N13" s="15">
        <f>IF($A13="","",IF($F13="","Session manquante",IF($L13="","Session inconnue",IF(AND($H13="À confirmer",$J13&lt;&gt;"",$J13&lt;=Paramètres!$B$2),"Relance à effectuer",IF($M13&lt;0,"Capacité dépassée","")))))</f>
        <v/>
      </c>
    </row>
    <row r="14" ht="30" customHeight="1">
      <c r="A14" s="21" t="n"/>
      <c r="B14" s="16" t="n"/>
      <c r="C14" s="14" t="n"/>
      <c r="D14" s="14" t="n"/>
      <c r="E14" s="14" t="n"/>
      <c r="F14" s="21" t="n"/>
      <c r="G14" s="21" t="n"/>
      <c r="H14" s="21" t="n"/>
      <c r="I14" s="21" t="n"/>
      <c r="J14" s="16" t="n"/>
      <c r="K14" s="22" t="n"/>
      <c r="L14" s="9">
        <f>IF($F14="","",IFERROR(_xlfn.XLOOKUP($F14,'Sessions'!$A$2:$A$101,'Sessions'!$F$2:$F$101),""))</f>
        <v/>
      </c>
      <c r="M14" s="9">
        <f>IF($F14="","",IFERROR(_xlfn.XLOOKUP($F14,'Sessions'!$A$2:$A$101,'Sessions'!$H$2:$H$101),""))</f>
        <v/>
      </c>
      <c r="N14" s="23">
        <f>IF($A14="","",IF($F14="","Session manquante",IF($L14="","Session inconnue",IF(AND($H14="À confirmer",$J14&lt;&gt;"",$J14&lt;=Paramètres!$B$2),"Relance à effectuer",IF($M14&lt;0,"Capacité dépassée","")))))</f>
        <v/>
      </c>
    </row>
    <row r="15" ht="30" customHeight="1">
      <c r="A15" s="21" t="n"/>
      <c r="B15" s="16" t="n"/>
      <c r="C15" s="14" t="n"/>
      <c r="D15" s="14" t="n"/>
      <c r="E15" s="14" t="n"/>
      <c r="F15" s="21" t="n"/>
      <c r="G15" s="21" t="n"/>
      <c r="H15" s="21" t="n"/>
      <c r="I15" s="21" t="n"/>
      <c r="J15" s="16" t="n"/>
      <c r="K15" s="22" t="n"/>
      <c r="L15" s="7">
        <f>IF($F15="","",IFERROR(_xlfn.XLOOKUP($F15,'Sessions'!$A$2:$A$101,'Sessions'!$F$2:$F$101),""))</f>
        <v/>
      </c>
      <c r="M15" s="7">
        <f>IF($F15="","",IFERROR(_xlfn.XLOOKUP($F15,'Sessions'!$A$2:$A$101,'Sessions'!$H$2:$H$101),""))</f>
        <v/>
      </c>
      <c r="N15" s="15">
        <f>IF($A15="","",IF($F15="","Session manquante",IF($L15="","Session inconnue",IF(AND($H15="À confirmer",$J15&lt;&gt;"",$J15&lt;=Paramètres!$B$2),"Relance à effectuer",IF($M15&lt;0,"Capacité dépassée","")))))</f>
        <v/>
      </c>
    </row>
    <row r="16" ht="30" customHeight="1">
      <c r="A16" s="21" t="n"/>
      <c r="B16" s="16" t="n"/>
      <c r="C16" s="14" t="n"/>
      <c r="D16" s="14" t="n"/>
      <c r="E16" s="14" t="n"/>
      <c r="F16" s="21" t="n"/>
      <c r="G16" s="21" t="n"/>
      <c r="H16" s="21" t="n"/>
      <c r="I16" s="21" t="n"/>
      <c r="J16" s="16" t="n"/>
      <c r="K16" s="22" t="n"/>
      <c r="L16" s="9">
        <f>IF($F16="","",IFERROR(_xlfn.XLOOKUP($F16,'Sessions'!$A$2:$A$101,'Sessions'!$F$2:$F$101),""))</f>
        <v/>
      </c>
      <c r="M16" s="9">
        <f>IF($F16="","",IFERROR(_xlfn.XLOOKUP($F16,'Sessions'!$A$2:$A$101,'Sessions'!$H$2:$H$101),""))</f>
        <v/>
      </c>
      <c r="N16" s="23">
        <f>IF($A16="","",IF($F16="","Session manquante",IF($L16="","Session inconnue",IF(AND($H16="À confirmer",$J16&lt;&gt;"",$J16&lt;=Paramètres!$B$2),"Relance à effectuer",IF($M16&lt;0,"Capacité dépassée","")))))</f>
        <v/>
      </c>
    </row>
    <row r="17" ht="30" customHeight="1">
      <c r="A17" s="21" t="n"/>
      <c r="B17" s="16" t="n"/>
      <c r="C17" s="14" t="n"/>
      <c r="D17" s="14" t="n"/>
      <c r="E17" s="14" t="n"/>
      <c r="F17" s="21" t="n"/>
      <c r="G17" s="21" t="n"/>
      <c r="H17" s="21" t="n"/>
      <c r="I17" s="21" t="n"/>
      <c r="J17" s="16" t="n"/>
      <c r="K17" s="22" t="n"/>
      <c r="L17" s="7">
        <f>IF($F17="","",IFERROR(_xlfn.XLOOKUP($F17,'Sessions'!$A$2:$A$101,'Sessions'!$F$2:$F$101),""))</f>
        <v/>
      </c>
      <c r="M17" s="7">
        <f>IF($F17="","",IFERROR(_xlfn.XLOOKUP($F17,'Sessions'!$A$2:$A$101,'Sessions'!$H$2:$H$101),""))</f>
        <v/>
      </c>
      <c r="N17" s="15">
        <f>IF($A17="","",IF($F17="","Session manquante",IF($L17="","Session inconnue",IF(AND($H17="À confirmer",$J17&lt;&gt;"",$J17&lt;=Paramètres!$B$2),"Relance à effectuer",IF($M17&lt;0,"Capacité dépassée","")))))</f>
        <v/>
      </c>
    </row>
    <row r="18" ht="30" customHeight="1">
      <c r="A18" s="21" t="n"/>
      <c r="B18" s="16" t="n"/>
      <c r="C18" s="14" t="n"/>
      <c r="D18" s="14" t="n"/>
      <c r="E18" s="14" t="n"/>
      <c r="F18" s="21" t="n"/>
      <c r="G18" s="21" t="n"/>
      <c r="H18" s="21" t="n"/>
      <c r="I18" s="21" t="n"/>
      <c r="J18" s="16" t="n"/>
      <c r="K18" s="22" t="n"/>
      <c r="L18" s="9">
        <f>IF($F18="","",IFERROR(_xlfn.XLOOKUP($F18,'Sessions'!$A$2:$A$101,'Sessions'!$F$2:$F$101),""))</f>
        <v/>
      </c>
      <c r="M18" s="9">
        <f>IF($F18="","",IFERROR(_xlfn.XLOOKUP($F18,'Sessions'!$A$2:$A$101,'Sessions'!$H$2:$H$101),""))</f>
        <v/>
      </c>
      <c r="N18" s="23">
        <f>IF($A18="","",IF($F18="","Session manquante",IF($L18="","Session inconnue",IF(AND($H18="À confirmer",$J18&lt;&gt;"",$J18&lt;=Paramètres!$B$2),"Relance à effectuer",IF($M18&lt;0,"Capacité dépassée","")))))</f>
        <v/>
      </c>
    </row>
    <row r="19" ht="30" customHeight="1">
      <c r="A19" s="21" t="n"/>
      <c r="B19" s="16" t="n"/>
      <c r="C19" s="14" t="n"/>
      <c r="D19" s="14" t="n"/>
      <c r="E19" s="14" t="n"/>
      <c r="F19" s="21" t="n"/>
      <c r="G19" s="21" t="n"/>
      <c r="H19" s="21" t="n"/>
      <c r="I19" s="21" t="n"/>
      <c r="J19" s="16" t="n"/>
      <c r="K19" s="22" t="n"/>
      <c r="L19" s="7">
        <f>IF($F19="","",IFERROR(_xlfn.XLOOKUP($F19,'Sessions'!$A$2:$A$101,'Sessions'!$F$2:$F$101),""))</f>
        <v/>
      </c>
      <c r="M19" s="7">
        <f>IF($F19="","",IFERROR(_xlfn.XLOOKUP($F19,'Sessions'!$A$2:$A$101,'Sessions'!$H$2:$H$101),""))</f>
        <v/>
      </c>
      <c r="N19" s="15">
        <f>IF($A19="","",IF($F19="","Session manquante",IF($L19="","Session inconnue",IF(AND($H19="À confirmer",$J19&lt;&gt;"",$J19&lt;=Paramètres!$B$2),"Relance à effectuer",IF($M19&lt;0,"Capacité dépassée","")))))</f>
        <v/>
      </c>
    </row>
    <row r="20" ht="30" customHeight="1">
      <c r="A20" s="21" t="n"/>
      <c r="B20" s="16" t="n"/>
      <c r="C20" s="14" t="n"/>
      <c r="D20" s="14" t="n"/>
      <c r="E20" s="14" t="n"/>
      <c r="F20" s="21" t="n"/>
      <c r="G20" s="21" t="n"/>
      <c r="H20" s="21" t="n"/>
      <c r="I20" s="21" t="n"/>
      <c r="J20" s="16" t="n"/>
      <c r="K20" s="22" t="n"/>
      <c r="L20" s="9">
        <f>IF($F20="","",IFERROR(_xlfn.XLOOKUP($F20,'Sessions'!$A$2:$A$101,'Sessions'!$F$2:$F$101),""))</f>
        <v/>
      </c>
      <c r="M20" s="9">
        <f>IF($F20="","",IFERROR(_xlfn.XLOOKUP($F20,'Sessions'!$A$2:$A$101,'Sessions'!$H$2:$H$101),""))</f>
        <v/>
      </c>
      <c r="N20" s="23">
        <f>IF($A20="","",IF($F20="","Session manquante",IF($L20="","Session inconnue",IF(AND($H20="À confirmer",$J20&lt;&gt;"",$J20&lt;=Paramètres!$B$2),"Relance à effectuer",IF($M20&lt;0,"Capacité dépassée","")))))</f>
        <v/>
      </c>
    </row>
    <row r="21" ht="30" customHeight="1">
      <c r="A21" s="21" t="n"/>
      <c r="B21" s="16" t="n"/>
      <c r="C21" s="14" t="n"/>
      <c r="D21" s="14" t="n"/>
      <c r="E21" s="14" t="n"/>
      <c r="F21" s="21" t="n"/>
      <c r="G21" s="21" t="n"/>
      <c r="H21" s="21" t="n"/>
      <c r="I21" s="21" t="n"/>
      <c r="J21" s="16" t="n"/>
      <c r="K21" s="22" t="n"/>
      <c r="L21" s="7">
        <f>IF($F21="","",IFERROR(_xlfn.XLOOKUP($F21,'Sessions'!$A$2:$A$101,'Sessions'!$F$2:$F$101),""))</f>
        <v/>
      </c>
      <c r="M21" s="7">
        <f>IF($F21="","",IFERROR(_xlfn.XLOOKUP($F21,'Sessions'!$A$2:$A$101,'Sessions'!$H$2:$H$101),""))</f>
        <v/>
      </c>
      <c r="N21" s="15">
        <f>IF($A21="","",IF($F21="","Session manquante",IF($L21="","Session inconnue",IF(AND($H21="À confirmer",$J21&lt;&gt;"",$J21&lt;=Paramètres!$B$2),"Relance à effectuer",IF($M21&lt;0,"Capacité dépassée","")))))</f>
        <v/>
      </c>
    </row>
    <row r="22" ht="30" customHeight="1">
      <c r="A22" s="21" t="n"/>
      <c r="B22" s="16" t="n"/>
      <c r="C22" s="14" t="n"/>
      <c r="D22" s="14" t="n"/>
      <c r="E22" s="14" t="n"/>
      <c r="F22" s="21" t="n"/>
      <c r="G22" s="21" t="n"/>
      <c r="H22" s="21" t="n"/>
      <c r="I22" s="21" t="n"/>
      <c r="J22" s="16" t="n"/>
      <c r="K22" s="22" t="n"/>
      <c r="L22" s="9">
        <f>IF($F22="","",IFERROR(_xlfn.XLOOKUP($F22,'Sessions'!$A$2:$A$101,'Sessions'!$F$2:$F$101),""))</f>
        <v/>
      </c>
      <c r="M22" s="9">
        <f>IF($F22="","",IFERROR(_xlfn.XLOOKUP($F22,'Sessions'!$A$2:$A$101,'Sessions'!$H$2:$H$101),""))</f>
        <v/>
      </c>
      <c r="N22" s="23">
        <f>IF($A22="","",IF($F22="","Session manquante",IF($L22="","Session inconnue",IF(AND($H22="À confirmer",$J22&lt;&gt;"",$J22&lt;=Paramètres!$B$2),"Relance à effectuer",IF($M22&lt;0,"Capacité dépassée","")))))</f>
        <v/>
      </c>
    </row>
    <row r="23" ht="30" customHeight="1">
      <c r="A23" s="21" t="n"/>
      <c r="B23" s="16" t="n"/>
      <c r="C23" s="14" t="n"/>
      <c r="D23" s="14" t="n"/>
      <c r="E23" s="14" t="n"/>
      <c r="F23" s="21" t="n"/>
      <c r="G23" s="21" t="n"/>
      <c r="H23" s="21" t="n"/>
      <c r="I23" s="21" t="n"/>
      <c r="J23" s="16" t="n"/>
      <c r="K23" s="22" t="n"/>
      <c r="L23" s="7">
        <f>IF($F23="","",IFERROR(_xlfn.XLOOKUP($F23,'Sessions'!$A$2:$A$101,'Sessions'!$F$2:$F$101),""))</f>
        <v/>
      </c>
      <c r="M23" s="7">
        <f>IF($F23="","",IFERROR(_xlfn.XLOOKUP($F23,'Sessions'!$A$2:$A$101,'Sessions'!$H$2:$H$101),""))</f>
        <v/>
      </c>
      <c r="N23" s="15">
        <f>IF($A23="","",IF($F23="","Session manquante",IF($L23="","Session inconnue",IF(AND($H23="À confirmer",$J23&lt;&gt;"",$J23&lt;=Paramètres!$B$2),"Relance à effectuer",IF($M23&lt;0,"Capacité dépassée","")))))</f>
        <v/>
      </c>
    </row>
    <row r="24" ht="30" customHeight="1">
      <c r="A24" s="21" t="n"/>
      <c r="B24" s="16" t="n"/>
      <c r="C24" s="14" t="n"/>
      <c r="D24" s="14" t="n"/>
      <c r="E24" s="14" t="n"/>
      <c r="F24" s="21" t="n"/>
      <c r="G24" s="21" t="n"/>
      <c r="H24" s="21" t="n"/>
      <c r="I24" s="21" t="n"/>
      <c r="J24" s="16" t="n"/>
      <c r="K24" s="22" t="n"/>
      <c r="L24" s="9">
        <f>IF($F24="","",IFERROR(_xlfn.XLOOKUP($F24,'Sessions'!$A$2:$A$101,'Sessions'!$F$2:$F$101),""))</f>
        <v/>
      </c>
      <c r="M24" s="9">
        <f>IF($F24="","",IFERROR(_xlfn.XLOOKUP($F24,'Sessions'!$A$2:$A$101,'Sessions'!$H$2:$H$101),""))</f>
        <v/>
      </c>
      <c r="N24" s="23">
        <f>IF($A24="","",IF($F24="","Session manquante",IF($L24="","Session inconnue",IF(AND($H24="À confirmer",$J24&lt;&gt;"",$J24&lt;=Paramètres!$B$2),"Relance à effectuer",IF($M24&lt;0,"Capacité dépassée","")))))</f>
        <v/>
      </c>
    </row>
    <row r="25" ht="30" customHeight="1">
      <c r="A25" s="21" t="n"/>
      <c r="B25" s="16" t="n"/>
      <c r="C25" s="14" t="n"/>
      <c r="D25" s="14" t="n"/>
      <c r="E25" s="14" t="n"/>
      <c r="F25" s="21" t="n"/>
      <c r="G25" s="21" t="n"/>
      <c r="H25" s="21" t="n"/>
      <c r="I25" s="21" t="n"/>
      <c r="J25" s="16" t="n"/>
      <c r="K25" s="22" t="n"/>
      <c r="L25" s="7">
        <f>IF($F25="","",IFERROR(_xlfn.XLOOKUP($F25,'Sessions'!$A$2:$A$101,'Sessions'!$F$2:$F$101),""))</f>
        <v/>
      </c>
      <c r="M25" s="7">
        <f>IF($F25="","",IFERROR(_xlfn.XLOOKUP($F25,'Sessions'!$A$2:$A$101,'Sessions'!$H$2:$H$101),""))</f>
        <v/>
      </c>
      <c r="N25" s="15">
        <f>IF($A25="","",IF($F25="","Session manquante",IF($L25="","Session inconnue",IF(AND($H25="À confirmer",$J25&lt;&gt;"",$J25&lt;=Paramètres!$B$2),"Relance à effectuer",IF($M25&lt;0,"Capacité dépassée","")))))</f>
        <v/>
      </c>
    </row>
    <row r="26" ht="30" customHeight="1">
      <c r="A26" s="21" t="n"/>
      <c r="B26" s="16" t="n"/>
      <c r="C26" s="14" t="n"/>
      <c r="D26" s="14" t="n"/>
      <c r="E26" s="14" t="n"/>
      <c r="F26" s="21" t="n"/>
      <c r="G26" s="21" t="n"/>
      <c r="H26" s="21" t="n"/>
      <c r="I26" s="21" t="n"/>
      <c r="J26" s="16" t="n"/>
      <c r="K26" s="22" t="n"/>
      <c r="L26" s="9">
        <f>IF($F26="","",IFERROR(_xlfn.XLOOKUP($F26,'Sessions'!$A$2:$A$101,'Sessions'!$F$2:$F$101),""))</f>
        <v/>
      </c>
      <c r="M26" s="9">
        <f>IF($F26="","",IFERROR(_xlfn.XLOOKUP($F26,'Sessions'!$A$2:$A$101,'Sessions'!$H$2:$H$101),""))</f>
        <v/>
      </c>
      <c r="N26" s="23">
        <f>IF($A26="","",IF($F26="","Session manquante",IF($L26="","Session inconnue",IF(AND($H26="À confirmer",$J26&lt;&gt;"",$J26&lt;=Paramètres!$B$2),"Relance à effectuer",IF($M26&lt;0,"Capacité dépassée","")))))</f>
        <v/>
      </c>
    </row>
    <row r="27" ht="30" customHeight="1">
      <c r="A27" s="21" t="n"/>
      <c r="B27" s="16" t="n"/>
      <c r="C27" s="14" t="n"/>
      <c r="D27" s="14" t="n"/>
      <c r="E27" s="14" t="n"/>
      <c r="F27" s="21" t="n"/>
      <c r="G27" s="21" t="n"/>
      <c r="H27" s="21" t="n"/>
      <c r="I27" s="21" t="n"/>
      <c r="J27" s="16" t="n"/>
      <c r="K27" s="22" t="n"/>
      <c r="L27" s="7">
        <f>IF($F27="","",IFERROR(_xlfn.XLOOKUP($F27,'Sessions'!$A$2:$A$101,'Sessions'!$F$2:$F$101),""))</f>
        <v/>
      </c>
      <c r="M27" s="7">
        <f>IF($F27="","",IFERROR(_xlfn.XLOOKUP($F27,'Sessions'!$A$2:$A$101,'Sessions'!$H$2:$H$101),""))</f>
        <v/>
      </c>
      <c r="N27" s="15">
        <f>IF($A27="","",IF($F27="","Session manquante",IF($L27="","Session inconnue",IF(AND($H27="À confirmer",$J27&lt;&gt;"",$J27&lt;=Paramètres!$B$2),"Relance à effectuer",IF($M27&lt;0,"Capacité dépassée","")))))</f>
        <v/>
      </c>
    </row>
    <row r="28" ht="30" customHeight="1">
      <c r="A28" s="21" t="n"/>
      <c r="B28" s="16" t="n"/>
      <c r="C28" s="14" t="n"/>
      <c r="D28" s="14" t="n"/>
      <c r="E28" s="14" t="n"/>
      <c r="F28" s="21" t="n"/>
      <c r="G28" s="21" t="n"/>
      <c r="H28" s="21" t="n"/>
      <c r="I28" s="21" t="n"/>
      <c r="J28" s="16" t="n"/>
      <c r="K28" s="22" t="n"/>
      <c r="L28" s="9">
        <f>IF($F28="","",IFERROR(_xlfn.XLOOKUP($F28,'Sessions'!$A$2:$A$101,'Sessions'!$F$2:$F$101),""))</f>
        <v/>
      </c>
      <c r="M28" s="9">
        <f>IF($F28="","",IFERROR(_xlfn.XLOOKUP($F28,'Sessions'!$A$2:$A$101,'Sessions'!$H$2:$H$101),""))</f>
        <v/>
      </c>
      <c r="N28" s="23">
        <f>IF($A28="","",IF($F28="","Session manquante",IF($L28="","Session inconnue",IF(AND($H28="À confirmer",$J28&lt;&gt;"",$J28&lt;=Paramètres!$B$2),"Relance à effectuer",IF($M28&lt;0,"Capacité dépassée","")))))</f>
        <v/>
      </c>
    </row>
    <row r="29" ht="30" customHeight="1">
      <c r="A29" s="21" t="n"/>
      <c r="B29" s="16" t="n"/>
      <c r="C29" s="14" t="n"/>
      <c r="D29" s="14" t="n"/>
      <c r="E29" s="14" t="n"/>
      <c r="F29" s="21" t="n"/>
      <c r="G29" s="21" t="n"/>
      <c r="H29" s="21" t="n"/>
      <c r="I29" s="21" t="n"/>
      <c r="J29" s="16" t="n"/>
      <c r="K29" s="22" t="n"/>
      <c r="L29" s="7">
        <f>IF($F29="","",IFERROR(_xlfn.XLOOKUP($F29,'Sessions'!$A$2:$A$101,'Sessions'!$F$2:$F$101),""))</f>
        <v/>
      </c>
      <c r="M29" s="7">
        <f>IF($F29="","",IFERROR(_xlfn.XLOOKUP($F29,'Sessions'!$A$2:$A$101,'Sessions'!$H$2:$H$101),""))</f>
        <v/>
      </c>
      <c r="N29" s="15">
        <f>IF($A29="","",IF($F29="","Session manquante",IF($L29="","Session inconnue",IF(AND($H29="À confirmer",$J29&lt;&gt;"",$J29&lt;=Paramètres!$B$2),"Relance à effectuer",IF($M29&lt;0,"Capacité dépassée","")))))</f>
        <v/>
      </c>
    </row>
    <row r="30" ht="30" customHeight="1">
      <c r="A30" s="21" t="n"/>
      <c r="B30" s="16" t="n"/>
      <c r="C30" s="14" t="n"/>
      <c r="D30" s="14" t="n"/>
      <c r="E30" s="14" t="n"/>
      <c r="F30" s="21" t="n"/>
      <c r="G30" s="21" t="n"/>
      <c r="H30" s="21" t="n"/>
      <c r="I30" s="21" t="n"/>
      <c r="J30" s="16" t="n"/>
      <c r="K30" s="22" t="n"/>
      <c r="L30" s="9">
        <f>IF($F30="","",IFERROR(_xlfn.XLOOKUP($F30,'Sessions'!$A$2:$A$101,'Sessions'!$F$2:$F$101),""))</f>
        <v/>
      </c>
      <c r="M30" s="9">
        <f>IF($F30="","",IFERROR(_xlfn.XLOOKUP($F30,'Sessions'!$A$2:$A$101,'Sessions'!$H$2:$H$101),""))</f>
        <v/>
      </c>
      <c r="N30" s="23">
        <f>IF($A30="","",IF($F30="","Session manquante",IF($L30="","Session inconnue",IF(AND($H30="À confirmer",$J30&lt;&gt;"",$J30&lt;=Paramètres!$B$2),"Relance à effectuer",IF($M30&lt;0,"Capacité dépassée","")))))</f>
        <v/>
      </c>
    </row>
    <row r="31" ht="30" customHeight="1">
      <c r="A31" s="21" t="n"/>
      <c r="B31" s="16" t="n"/>
      <c r="C31" s="14" t="n"/>
      <c r="D31" s="14" t="n"/>
      <c r="E31" s="14" t="n"/>
      <c r="F31" s="21" t="n"/>
      <c r="G31" s="21" t="n"/>
      <c r="H31" s="21" t="n"/>
      <c r="I31" s="21" t="n"/>
      <c r="J31" s="16" t="n"/>
      <c r="K31" s="22" t="n"/>
      <c r="L31" s="7">
        <f>IF($F31="","",IFERROR(_xlfn.XLOOKUP($F31,'Sessions'!$A$2:$A$101,'Sessions'!$F$2:$F$101),""))</f>
        <v/>
      </c>
      <c r="M31" s="7">
        <f>IF($F31="","",IFERROR(_xlfn.XLOOKUP($F31,'Sessions'!$A$2:$A$101,'Sessions'!$H$2:$H$101),""))</f>
        <v/>
      </c>
      <c r="N31" s="15">
        <f>IF($A31="","",IF($F31="","Session manquante",IF($L31="","Session inconnue",IF(AND($H31="À confirmer",$J31&lt;&gt;"",$J31&lt;=Paramètres!$B$2),"Relance à effectuer",IF($M31&lt;0,"Capacité dépassée","")))))</f>
        <v/>
      </c>
    </row>
    <row r="32" ht="30" customHeight="1">
      <c r="A32" s="21" t="n"/>
      <c r="B32" s="16" t="n"/>
      <c r="C32" s="14" t="n"/>
      <c r="D32" s="14" t="n"/>
      <c r="E32" s="14" t="n"/>
      <c r="F32" s="21" t="n"/>
      <c r="G32" s="21" t="n"/>
      <c r="H32" s="21" t="n"/>
      <c r="I32" s="21" t="n"/>
      <c r="J32" s="16" t="n"/>
      <c r="K32" s="22" t="n"/>
      <c r="L32" s="9">
        <f>IF($F32="","",IFERROR(_xlfn.XLOOKUP($F32,'Sessions'!$A$2:$A$101,'Sessions'!$F$2:$F$101),""))</f>
        <v/>
      </c>
      <c r="M32" s="9">
        <f>IF($F32="","",IFERROR(_xlfn.XLOOKUP($F32,'Sessions'!$A$2:$A$101,'Sessions'!$H$2:$H$101),""))</f>
        <v/>
      </c>
      <c r="N32" s="23">
        <f>IF($A32="","",IF($F32="","Session manquante",IF($L32="","Session inconnue",IF(AND($H32="À confirmer",$J32&lt;&gt;"",$J32&lt;=Paramètres!$B$2),"Relance à effectuer",IF($M32&lt;0,"Capacité dépassée","")))))</f>
        <v/>
      </c>
    </row>
    <row r="33" ht="30" customHeight="1">
      <c r="A33" s="21" t="n"/>
      <c r="B33" s="16" t="n"/>
      <c r="C33" s="14" t="n"/>
      <c r="D33" s="14" t="n"/>
      <c r="E33" s="14" t="n"/>
      <c r="F33" s="21" t="n"/>
      <c r="G33" s="21" t="n"/>
      <c r="H33" s="21" t="n"/>
      <c r="I33" s="21" t="n"/>
      <c r="J33" s="16" t="n"/>
      <c r="K33" s="22" t="n"/>
      <c r="L33" s="7">
        <f>IF($F33="","",IFERROR(_xlfn.XLOOKUP($F33,'Sessions'!$A$2:$A$101,'Sessions'!$F$2:$F$101),""))</f>
        <v/>
      </c>
      <c r="M33" s="7">
        <f>IF($F33="","",IFERROR(_xlfn.XLOOKUP($F33,'Sessions'!$A$2:$A$101,'Sessions'!$H$2:$H$101),""))</f>
        <v/>
      </c>
      <c r="N33" s="15">
        <f>IF($A33="","",IF($F33="","Session manquante",IF($L33="","Session inconnue",IF(AND($H33="À confirmer",$J33&lt;&gt;"",$J33&lt;=Paramètres!$B$2),"Relance à effectuer",IF($M33&lt;0,"Capacité dépassée","")))))</f>
        <v/>
      </c>
    </row>
    <row r="34" ht="30" customHeight="1">
      <c r="A34" s="21" t="n"/>
      <c r="B34" s="16" t="n"/>
      <c r="C34" s="14" t="n"/>
      <c r="D34" s="14" t="n"/>
      <c r="E34" s="14" t="n"/>
      <c r="F34" s="21" t="n"/>
      <c r="G34" s="21" t="n"/>
      <c r="H34" s="21" t="n"/>
      <c r="I34" s="21" t="n"/>
      <c r="J34" s="16" t="n"/>
      <c r="K34" s="22" t="n"/>
      <c r="L34" s="9">
        <f>IF($F34="","",IFERROR(_xlfn.XLOOKUP($F34,'Sessions'!$A$2:$A$101,'Sessions'!$F$2:$F$101),""))</f>
        <v/>
      </c>
      <c r="M34" s="9">
        <f>IF($F34="","",IFERROR(_xlfn.XLOOKUP($F34,'Sessions'!$A$2:$A$101,'Sessions'!$H$2:$H$101),""))</f>
        <v/>
      </c>
      <c r="N34" s="23">
        <f>IF($A34="","",IF($F34="","Session manquante",IF($L34="","Session inconnue",IF(AND($H34="À confirmer",$J34&lt;&gt;"",$J34&lt;=Paramètres!$B$2),"Relance à effectuer",IF($M34&lt;0,"Capacité dépassée","")))))</f>
        <v/>
      </c>
    </row>
    <row r="35" ht="30" customHeight="1">
      <c r="A35" s="21" t="n"/>
      <c r="B35" s="16" t="n"/>
      <c r="C35" s="14" t="n"/>
      <c r="D35" s="14" t="n"/>
      <c r="E35" s="14" t="n"/>
      <c r="F35" s="21" t="n"/>
      <c r="G35" s="21" t="n"/>
      <c r="H35" s="21" t="n"/>
      <c r="I35" s="21" t="n"/>
      <c r="J35" s="16" t="n"/>
      <c r="K35" s="22" t="n"/>
      <c r="L35" s="7">
        <f>IF($F35="","",IFERROR(_xlfn.XLOOKUP($F35,'Sessions'!$A$2:$A$101,'Sessions'!$F$2:$F$101),""))</f>
        <v/>
      </c>
      <c r="M35" s="7">
        <f>IF($F35="","",IFERROR(_xlfn.XLOOKUP($F35,'Sessions'!$A$2:$A$101,'Sessions'!$H$2:$H$101),""))</f>
        <v/>
      </c>
      <c r="N35" s="15">
        <f>IF($A35="","",IF($F35="","Session manquante",IF($L35="","Session inconnue",IF(AND($H35="À confirmer",$J35&lt;&gt;"",$J35&lt;=Paramètres!$B$2),"Relance à effectuer",IF($M35&lt;0,"Capacité dépassée","")))))</f>
        <v/>
      </c>
    </row>
    <row r="36" ht="30" customHeight="1">
      <c r="A36" s="21" t="n"/>
      <c r="B36" s="16" t="n"/>
      <c r="C36" s="14" t="n"/>
      <c r="D36" s="14" t="n"/>
      <c r="E36" s="14" t="n"/>
      <c r="F36" s="21" t="n"/>
      <c r="G36" s="21" t="n"/>
      <c r="H36" s="21" t="n"/>
      <c r="I36" s="21" t="n"/>
      <c r="J36" s="16" t="n"/>
      <c r="K36" s="22" t="n"/>
      <c r="L36" s="9">
        <f>IF($F36="","",IFERROR(_xlfn.XLOOKUP($F36,'Sessions'!$A$2:$A$101,'Sessions'!$F$2:$F$101),""))</f>
        <v/>
      </c>
      <c r="M36" s="9">
        <f>IF($F36="","",IFERROR(_xlfn.XLOOKUP($F36,'Sessions'!$A$2:$A$101,'Sessions'!$H$2:$H$101),""))</f>
        <v/>
      </c>
      <c r="N36" s="23">
        <f>IF($A36="","",IF($F36="","Session manquante",IF($L36="","Session inconnue",IF(AND($H36="À confirmer",$J36&lt;&gt;"",$J36&lt;=Paramètres!$B$2),"Relance à effectuer",IF($M36&lt;0,"Capacité dépassée","")))))</f>
        <v/>
      </c>
    </row>
    <row r="37" ht="30" customHeight="1">
      <c r="A37" s="21" t="n"/>
      <c r="B37" s="16" t="n"/>
      <c r="C37" s="14" t="n"/>
      <c r="D37" s="14" t="n"/>
      <c r="E37" s="14" t="n"/>
      <c r="F37" s="21" t="n"/>
      <c r="G37" s="21" t="n"/>
      <c r="H37" s="21" t="n"/>
      <c r="I37" s="21" t="n"/>
      <c r="J37" s="16" t="n"/>
      <c r="K37" s="22" t="n"/>
      <c r="L37" s="7">
        <f>IF($F37="","",IFERROR(_xlfn.XLOOKUP($F37,'Sessions'!$A$2:$A$101,'Sessions'!$F$2:$F$101),""))</f>
        <v/>
      </c>
      <c r="M37" s="7">
        <f>IF($F37="","",IFERROR(_xlfn.XLOOKUP($F37,'Sessions'!$A$2:$A$101,'Sessions'!$H$2:$H$101),""))</f>
        <v/>
      </c>
      <c r="N37" s="15">
        <f>IF($A37="","",IF($F37="","Session manquante",IF($L37="","Session inconnue",IF(AND($H37="À confirmer",$J37&lt;&gt;"",$J37&lt;=Paramètres!$B$2),"Relance à effectuer",IF($M37&lt;0,"Capacité dépassée","")))))</f>
        <v/>
      </c>
    </row>
    <row r="38" ht="30" customHeight="1">
      <c r="A38" s="21" t="n"/>
      <c r="B38" s="16" t="n"/>
      <c r="C38" s="14" t="n"/>
      <c r="D38" s="14" t="n"/>
      <c r="E38" s="14" t="n"/>
      <c r="F38" s="21" t="n"/>
      <c r="G38" s="21" t="n"/>
      <c r="H38" s="21" t="n"/>
      <c r="I38" s="21" t="n"/>
      <c r="J38" s="16" t="n"/>
      <c r="K38" s="22" t="n"/>
      <c r="L38" s="9">
        <f>IF($F38="","",IFERROR(_xlfn.XLOOKUP($F38,'Sessions'!$A$2:$A$101,'Sessions'!$F$2:$F$101),""))</f>
        <v/>
      </c>
      <c r="M38" s="9">
        <f>IF($F38="","",IFERROR(_xlfn.XLOOKUP($F38,'Sessions'!$A$2:$A$101,'Sessions'!$H$2:$H$101),""))</f>
        <v/>
      </c>
      <c r="N38" s="23">
        <f>IF($A38="","",IF($F38="","Session manquante",IF($L38="","Session inconnue",IF(AND($H38="À confirmer",$J38&lt;&gt;"",$J38&lt;=Paramètres!$B$2),"Relance à effectuer",IF($M38&lt;0,"Capacité dépassée","")))))</f>
        <v/>
      </c>
    </row>
    <row r="39" ht="30" customHeight="1">
      <c r="A39" s="21" t="n"/>
      <c r="B39" s="16" t="n"/>
      <c r="C39" s="14" t="n"/>
      <c r="D39" s="14" t="n"/>
      <c r="E39" s="14" t="n"/>
      <c r="F39" s="21" t="n"/>
      <c r="G39" s="21" t="n"/>
      <c r="H39" s="21" t="n"/>
      <c r="I39" s="21" t="n"/>
      <c r="J39" s="16" t="n"/>
      <c r="K39" s="22" t="n"/>
      <c r="L39" s="7">
        <f>IF($F39="","",IFERROR(_xlfn.XLOOKUP($F39,'Sessions'!$A$2:$A$101,'Sessions'!$F$2:$F$101),""))</f>
        <v/>
      </c>
      <c r="M39" s="7">
        <f>IF($F39="","",IFERROR(_xlfn.XLOOKUP($F39,'Sessions'!$A$2:$A$101,'Sessions'!$H$2:$H$101),""))</f>
        <v/>
      </c>
      <c r="N39" s="15">
        <f>IF($A39="","",IF($F39="","Session manquante",IF($L39="","Session inconnue",IF(AND($H39="À confirmer",$J39&lt;&gt;"",$J39&lt;=Paramètres!$B$2),"Relance à effectuer",IF($M39&lt;0,"Capacité dépassée","")))))</f>
        <v/>
      </c>
    </row>
    <row r="40" ht="30" customHeight="1">
      <c r="A40" s="21" t="n"/>
      <c r="B40" s="16" t="n"/>
      <c r="C40" s="14" t="n"/>
      <c r="D40" s="14" t="n"/>
      <c r="E40" s="14" t="n"/>
      <c r="F40" s="21" t="n"/>
      <c r="G40" s="21" t="n"/>
      <c r="H40" s="21" t="n"/>
      <c r="I40" s="21" t="n"/>
      <c r="J40" s="16" t="n"/>
      <c r="K40" s="22" t="n"/>
      <c r="L40" s="9">
        <f>IF($F40="","",IFERROR(_xlfn.XLOOKUP($F40,'Sessions'!$A$2:$A$101,'Sessions'!$F$2:$F$101),""))</f>
        <v/>
      </c>
      <c r="M40" s="9">
        <f>IF($F40="","",IFERROR(_xlfn.XLOOKUP($F40,'Sessions'!$A$2:$A$101,'Sessions'!$H$2:$H$101),""))</f>
        <v/>
      </c>
      <c r="N40" s="23">
        <f>IF($A40="","",IF($F40="","Session manquante",IF($L40="","Session inconnue",IF(AND($H40="À confirmer",$J40&lt;&gt;"",$J40&lt;=Paramètres!$B$2),"Relance à effectuer",IF($M40&lt;0,"Capacité dépassée","")))))</f>
        <v/>
      </c>
    </row>
    <row r="41" ht="30" customHeight="1">
      <c r="A41" s="21" t="n"/>
      <c r="B41" s="16" t="n"/>
      <c r="C41" s="14" t="n"/>
      <c r="D41" s="14" t="n"/>
      <c r="E41" s="14" t="n"/>
      <c r="F41" s="21" t="n"/>
      <c r="G41" s="21" t="n"/>
      <c r="H41" s="21" t="n"/>
      <c r="I41" s="21" t="n"/>
      <c r="J41" s="16" t="n"/>
      <c r="K41" s="22" t="n"/>
      <c r="L41" s="7">
        <f>IF($F41="","",IFERROR(_xlfn.XLOOKUP($F41,'Sessions'!$A$2:$A$101,'Sessions'!$F$2:$F$101),""))</f>
        <v/>
      </c>
      <c r="M41" s="7">
        <f>IF($F41="","",IFERROR(_xlfn.XLOOKUP($F41,'Sessions'!$A$2:$A$101,'Sessions'!$H$2:$H$101),""))</f>
        <v/>
      </c>
      <c r="N41" s="15">
        <f>IF($A41="","",IF($F41="","Session manquante",IF($L41="","Session inconnue",IF(AND($H41="À confirmer",$J41&lt;&gt;"",$J41&lt;=Paramètres!$B$2),"Relance à effectuer",IF($M41&lt;0,"Capacité dépassée","")))))</f>
        <v/>
      </c>
    </row>
    <row r="42" ht="30" customHeight="1">
      <c r="A42" s="21" t="n"/>
      <c r="B42" s="16" t="n"/>
      <c r="C42" s="14" t="n"/>
      <c r="D42" s="14" t="n"/>
      <c r="E42" s="14" t="n"/>
      <c r="F42" s="21" t="n"/>
      <c r="G42" s="21" t="n"/>
      <c r="H42" s="21" t="n"/>
      <c r="I42" s="21" t="n"/>
      <c r="J42" s="16" t="n"/>
      <c r="K42" s="22" t="n"/>
      <c r="L42" s="9">
        <f>IF($F42="","",IFERROR(_xlfn.XLOOKUP($F42,'Sessions'!$A$2:$A$101,'Sessions'!$F$2:$F$101),""))</f>
        <v/>
      </c>
      <c r="M42" s="9">
        <f>IF($F42="","",IFERROR(_xlfn.XLOOKUP($F42,'Sessions'!$A$2:$A$101,'Sessions'!$H$2:$H$101),""))</f>
        <v/>
      </c>
      <c r="N42" s="23">
        <f>IF($A42="","",IF($F42="","Session manquante",IF($L42="","Session inconnue",IF(AND($H42="À confirmer",$J42&lt;&gt;"",$J42&lt;=Paramètres!$B$2),"Relance à effectuer",IF($M42&lt;0,"Capacité dépassée","")))))</f>
        <v/>
      </c>
    </row>
    <row r="43" ht="30" customHeight="1">
      <c r="A43" s="21" t="n"/>
      <c r="B43" s="16" t="n"/>
      <c r="C43" s="14" t="n"/>
      <c r="D43" s="14" t="n"/>
      <c r="E43" s="14" t="n"/>
      <c r="F43" s="21" t="n"/>
      <c r="G43" s="21" t="n"/>
      <c r="H43" s="21" t="n"/>
      <c r="I43" s="21" t="n"/>
      <c r="J43" s="16" t="n"/>
      <c r="K43" s="22" t="n"/>
      <c r="L43" s="7">
        <f>IF($F43="","",IFERROR(_xlfn.XLOOKUP($F43,'Sessions'!$A$2:$A$101,'Sessions'!$F$2:$F$101),""))</f>
        <v/>
      </c>
      <c r="M43" s="7">
        <f>IF($F43="","",IFERROR(_xlfn.XLOOKUP($F43,'Sessions'!$A$2:$A$101,'Sessions'!$H$2:$H$101),""))</f>
        <v/>
      </c>
      <c r="N43" s="15">
        <f>IF($A43="","",IF($F43="","Session manquante",IF($L43="","Session inconnue",IF(AND($H43="À confirmer",$J43&lt;&gt;"",$J43&lt;=Paramètres!$B$2),"Relance à effectuer",IF($M43&lt;0,"Capacité dépassée","")))))</f>
        <v/>
      </c>
    </row>
    <row r="44" ht="30" customHeight="1">
      <c r="A44" s="21" t="n"/>
      <c r="B44" s="16" t="n"/>
      <c r="C44" s="14" t="n"/>
      <c r="D44" s="14" t="n"/>
      <c r="E44" s="14" t="n"/>
      <c r="F44" s="21" t="n"/>
      <c r="G44" s="21" t="n"/>
      <c r="H44" s="21" t="n"/>
      <c r="I44" s="21" t="n"/>
      <c r="J44" s="16" t="n"/>
      <c r="K44" s="22" t="n"/>
      <c r="L44" s="9">
        <f>IF($F44="","",IFERROR(_xlfn.XLOOKUP($F44,'Sessions'!$A$2:$A$101,'Sessions'!$F$2:$F$101),""))</f>
        <v/>
      </c>
      <c r="M44" s="9">
        <f>IF($F44="","",IFERROR(_xlfn.XLOOKUP($F44,'Sessions'!$A$2:$A$101,'Sessions'!$H$2:$H$101),""))</f>
        <v/>
      </c>
      <c r="N44" s="23">
        <f>IF($A44="","",IF($F44="","Session manquante",IF($L44="","Session inconnue",IF(AND($H44="À confirmer",$J44&lt;&gt;"",$J44&lt;=Paramètres!$B$2),"Relance à effectuer",IF($M44&lt;0,"Capacité dépassée","")))))</f>
        <v/>
      </c>
    </row>
    <row r="45" ht="30" customHeight="1">
      <c r="A45" s="21" t="n"/>
      <c r="B45" s="16" t="n"/>
      <c r="C45" s="14" t="n"/>
      <c r="D45" s="14" t="n"/>
      <c r="E45" s="14" t="n"/>
      <c r="F45" s="21" t="n"/>
      <c r="G45" s="21" t="n"/>
      <c r="H45" s="21" t="n"/>
      <c r="I45" s="21" t="n"/>
      <c r="J45" s="16" t="n"/>
      <c r="K45" s="22" t="n"/>
      <c r="L45" s="7">
        <f>IF($F45="","",IFERROR(_xlfn.XLOOKUP($F45,'Sessions'!$A$2:$A$101,'Sessions'!$F$2:$F$101),""))</f>
        <v/>
      </c>
      <c r="M45" s="7">
        <f>IF($F45="","",IFERROR(_xlfn.XLOOKUP($F45,'Sessions'!$A$2:$A$101,'Sessions'!$H$2:$H$101),""))</f>
        <v/>
      </c>
      <c r="N45" s="15">
        <f>IF($A45="","",IF($F45="","Session manquante",IF($L45="","Session inconnue",IF(AND($H45="À confirmer",$J45&lt;&gt;"",$J45&lt;=Paramètres!$B$2),"Relance à effectuer",IF($M45&lt;0,"Capacité dépassée","")))))</f>
        <v/>
      </c>
    </row>
    <row r="46" ht="30" customHeight="1">
      <c r="A46" s="21" t="n"/>
      <c r="B46" s="16" t="n"/>
      <c r="C46" s="14" t="n"/>
      <c r="D46" s="14" t="n"/>
      <c r="E46" s="14" t="n"/>
      <c r="F46" s="21" t="n"/>
      <c r="G46" s="21" t="n"/>
      <c r="H46" s="21" t="n"/>
      <c r="I46" s="21" t="n"/>
      <c r="J46" s="16" t="n"/>
      <c r="K46" s="22" t="n"/>
      <c r="L46" s="9">
        <f>IF($F46="","",IFERROR(_xlfn.XLOOKUP($F46,'Sessions'!$A$2:$A$101,'Sessions'!$F$2:$F$101),""))</f>
        <v/>
      </c>
      <c r="M46" s="9">
        <f>IF($F46="","",IFERROR(_xlfn.XLOOKUP($F46,'Sessions'!$A$2:$A$101,'Sessions'!$H$2:$H$101),""))</f>
        <v/>
      </c>
      <c r="N46" s="23">
        <f>IF($A46="","",IF($F46="","Session manquante",IF($L46="","Session inconnue",IF(AND($H46="À confirmer",$J46&lt;&gt;"",$J46&lt;=Paramètres!$B$2),"Relance à effectuer",IF($M46&lt;0,"Capacité dépassée","")))))</f>
        <v/>
      </c>
    </row>
    <row r="47" ht="30" customHeight="1">
      <c r="A47" s="21" t="n"/>
      <c r="B47" s="16" t="n"/>
      <c r="C47" s="14" t="n"/>
      <c r="D47" s="14" t="n"/>
      <c r="E47" s="14" t="n"/>
      <c r="F47" s="21" t="n"/>
      <c r="G47" s="21" t="n"/>
      <c r="H47" s="21" t="n"/>
      <c r="I47" s="21" t="n"/>
      <c r="J47" s="16" t="n"/>
      <c r="K47" s="22" t="n"/>
      <c r="L47" s="7">
        <f>IF($F47="","",IFERROR(_xlfn.XLOOKUP($F47,'Sessions'!$A$2:$A$101,'Sessions'!$F$2:$F$101),""))</f>
        <v/>
      </c>
      <c r="M47" s="7">
        <f>IF($F47="","",IFERROR(_xlfn.XLOOKUP($F47,'Sessions'!$A$2:$A$101,'Sessions'!$H$2:$H$101),""))</f>
        <v/>
      </c>
      <c r="N47" s="15">
        <f>IF($A47="","",IF($F47="","Session manquante",IF($L47="","Session inconnue",IF(AND($H47="À confirmer",$J47&lt;&gt;"",$J47&lt;=Paramètres!$B$2),"Relance à effectuer",IF($M47&lt;0,"Capacité dépassée","")))))</f>
        <v/>
      </c>
    </row>
    <row r="48" ht="30" customHeight="1">
      <c r="A48" s="21" t="n"/>
      <c r="B48" s="16" t="n"/>
      <c r="C48" s="14" t="n"/>
      <c r="D48" s="14" t="n"/>
      <c r="E48" s="14" t="n"/>
      <c r="F48" s="21" t="n"/>
      <c r="G48" s="21" t="n"/>
      <c r="H48" s="21" t="n"/>
      <c r="I48" s="21" t="n"/>
      <c r="J48" s="16" t="n"/>
      <c r="K48" s="22" t="n"/>
      <c r="L48" s="9">
        <f>IF($F48="","",IFERROR(_xlfn.XLOOKUP($F48,'Sessions'!$A$2:$A$101,'Sessions'!$F$2:$F$101),""))</f>
        <v/>
      </c>
      <c r="M48" s="9">
        <f>IF($F48="","",IFERROR(_xlfn.XLOOKUP($F48,'Sessions'!$A$2:$A$101,'Sessions'!$H$2:$H$101),""))</f>
        <v/>
      </c>
      <c r="N48" s="23">
        <f>IF($A48="","",IF($F48="","Session manquante",IF($L48="","Session inconnue",IF(AND($H48="À confirmer",$J48&lt;&gt;"",$J48&lt;=Paramètres!$B$2),"Relance à effectuer",IF($M48&lt;0,"Capacité dépassée","")))))</f>
        <v/>
      </c>
    </row>
    <row r="49" ht="30" customHeight="1">
      <c r="A49" s="21" t="n"/>
      <c r="B49" s="16" t="n"/>
      <c r="C49" s="14" t="n"/>
      <c r="D49" s="14" t="n"/>
      <c r="E49" s="14" t="n"/>
      <c r="F49" s="21" t="n"/>
      <c r="G49" s="21" t="n"/>
      <c r="H49" s="21" t="n"/>
      <c r="I49" s="21" t="n"/>
      <c r="J49" s="16" t="n"/>
      <c r="K49" s="22" t="n"/>
      <c r="L49" s="7">
        <f>IF($F49="","",IFERROR(_xlfn.XLOOKUP($F49,'Sessions'!$A$2:$A$101,'Sessions'!$F$2:$F$101),""))</f>
        <v/>
      </c>
      <c r="M49" s="7">
        <f>IF($F49="","",IFERROR(_xlfn.XLOOKUP($F49,'Sessions'!$A$2:$A$101,'Sessions'!$H$2:$H$101),""))</f>
        <v/>
      </c>
      <c r="N49" s="15">
        <f>IF($A49="","",IF($F49="","Session manquante",IF($L49="","Session inconnue",IF(AND($H49="À confirmer",$J49&lt;&gt;"",$J49&lt;=Paramètres!$B$2),"Relance à effectuer",IF($M49&lt;0,"Capacité dépassée","")))))</f>
        <v/>
      </c>
    </row>
    <row r="50" ht="30" customHeight="1">
      <c r="A50" s="21" t="n"/>
      <c r="B50" s="16" t="n"/>
      <c r="C50" s="14" t="n"/>
      <c r="D50" s="14" t="n"/>
      <c r="E50" s="14" t="n"/>
      <c r="F50" s="21" t="n"/>
      <c r="G50" s="21" t="n"/>
      <c r="H50" s="21" t="n"/>
      <c r="I50" s="21" t="n"/>
      <c r="J50" s="16" t="n"/>
      <c r="K50" s="22" t="n"/>
      <c r="L50" s="9">
        <f>IF($F50="","",IFERROR(_xlfn.XLOOKUP($F50,'Sessions'!$A$2:$A$101,'Sessions'!$F$2:$F$101),""))</f>
        <v/>
      </c>
      <c r="M50" s="9">
        <f>IF($F50="","",IFERROR(_xlfn.XLOOKUP($F50,'Sessions'!$A$2:$A$101,'Sessions'!$H$2:$H$101),""))</f>
        <v/>
      </c>
      <c r="N50" s="23">
        <f>IF($A50="","",IF($F50="","Session manquante",IF($L50="","Session inconnue",IF(AND($H50="À confirmer",$J50&lt;&gt;"",$J50&lt;=Paramètres!$B$2),"Relance à effectuer",IF($M50&lt;0,"Capacité dépassée","")))))</f>
        <v/>
      </c>
    </row>
    <row r="51" ht="30" customHeight="1">
      <c r="A51" s="21" t="n"/>
      <c r="B51" s="16" t="n"/>
      <c r="C51" s="14" t="n"/>
      <c r="D51" s="14" t="n"/>
      <c r="E51" s="14" t="n"/>
      <c r="F51" s="21" t="n"/>
      <c r="G51" s="21" t="n"/>
      <c r="H51" s="21" t="n"/>
      <c r="I51" s="21" t="n"/>
      <c r="J51" s="16" t="n"/>
      <c r="K51" s="22" t="n"/>
      <c r="L51" s="7">
        <f>IF($F51="","",IFERROR(_xlfn.XLOOKUP($F51,'Sessions'!$A$2:$A$101,'Sessions'!$F$2:$F$101),""))</f>
        <v/>
      </c>
      <c r="M51" s="7">
        <f>IF($F51="","",IFERROR(_xlfn.XLOOKUP($F51,'Sessions'!$A$2:$A$101,'Sessions'!$H$2:$H$101),""))</f>
        <v/>
      </c>
      <c r="N51" s="15">
        <f>IF($A51="","",IF($F51="","Session manquante",IF($L51="","Session inconnue",IF(AND($H51="À confirmer",$J51&lt;&gt;"",$J51&lt;=Paramètres!$B$2),"Relance à effectuer",IF($M51&lt;0,"Capacité dépassée","")))))</f>
        <v/>
      </c>
    </row>
    <row r="52" ht="30" customHeight="1">
      <c r="A52" s="21" t="n"/>
      <c r="B52" s="16" t="n"/>
      <c r="C52" s="14" t="n"/>
      <c r="D52" s="14" t="n"/>
      <c r="E52" s="14" t="n"/>
      <c r="F52" s="21" t="n"/>
      <c r="G52" s="21" t="n"/>
      <c r="H52" s="21" t="n"/>
      <c r="I52" s="21" t="n"/>
      <c r="J52" s="16" t="n"/>
      <c r="K52" s="22" t="n"/>
      <c r="L52" s="9">
        <f>IF($F52="","",IFERROR(_xlfn.XLOOKUP($F52,'Sessions'!$A$2:$A$101,'Sessions'!$F$2:$F$101),""))</f>
        <v/>
      </c>
      <c r="M52" s="9">
        <f>IF($F52="","",IFERROR(_xlfn.XLOOKUP($F52,'Sessions'!$A$2:$A$101,'Sessions'!$H$2:$H$101),""))</f>
        <v/>
      </c>
      <c r="N52" s="23">
        <f>IF($A52="","",IF($F52="","Session manquante",IF($L52="","Session inconnue",IF(AND($H52="À confirmer",$J52&lt;&gt;"",$J52&lt;=Paramètres!$B$2),"Relance à effectuer",IF($M52&lt;0,"Capacité dépassée","")))))</f>
        <v/>
      </c>
    </row>
    <row r="53" ht="30" customHeight="1">
      <c r="A53" s="21" t="n"/>
      <c r="B53" s="16" t="n"/>
      <c r="C53" s="14" t="n"/>
      <c r="D53" s="14" t="n"/>
      <c r="E53" s="14" t="n"/>
      <c r="F53" s="21" t="n"/>
      <c r="G53" s="21" t="n"/>
      <c r="H53" s="21" t="n"/>
      <c r="I53" s="21" t="n"/>
      <c r="J53" s="16" t="n"/>
      <c r="K53" s="22" t="n"/>
      <c r="L53" s="7">
        <f>IF($F53="","",IFERROR(_xlfn.XLOOKUP($F53,'Sessions'!$A$2:$A$101,'Sessions'!$F$2:$F$101),""))</f>
        <v/>
      </c>
      <c r="M53" s="7">
        <f>IF($F53="","",IFERROR(_xlfn.XLOOKUP($F53,'Sessions'!$A$2:$A$101,'Sessions'!$H$2:$H$101),""))</f>
        <v/>
      </c>
      <c r="N53" s="15">
        <f>IF($A53="","",IF($F53="","Session manquante",IF($L53="","Session inconnue",IF(AND($H53="À confirmer",$J53&lt;&gt;"",$J53&lt;=Paramètres!$B$2),"Relance à effectuer",IF($M53&lt;0,"Capacité dépassée","")))))</f>
        <v/>
      </c>
    </row>
    <row r="54" ht="30" customHeight="1">
      <c r="A54" s="21" t="n"/>
      <c r="B54" s="16" t="n"/>
      <c r="C54" s="14" t="n"/>
      <c r="D54" s="14" t="n"/>
      <c r="E54" s="14" t="n"/>
      <c r="F54" s="21" t="n"/>
      <c r="G54" s="21" t="n"/>
      <c r="H54" s="21" t="n"/>
      <c r="I54" s="21" t="n"/>
      <c r="J54" s="16" t="n"/>
      <c r="K54" s="22" t="n"/>
      <c r="L54" s="9">
        <f>IF($F54="","",IFERROR(_xlfn.XLOOKUP($F54,'Sessions'!$A$2:$A$101,'Sessions'!$F$2:$F$101),""))</f>
        <v/>
      </c>
      <c r="M54" s="9">
        <f>IF($F54="","",IFERROR(_xlfn.XLOOKUP($F54,'Sessions'!$A$2:$A$101,'Sessions'!$H$2:$H$101),""))</f>
        <v/>
      </c>
      <c r="N54" s="23">
        <f>IF($A54="","",IF($F54="","Session manquante",IF($L54="","Session inconnue",IF(AND($H54="À confirmer",$J54&lt;&gt;"",$J54&lt;=Paramètres!$B$2),"Relance à effectuer",IF($M54&lt;0,"Capacité dépassée","")))))</f>
        <v/>
      </c>
    </row>
    <row r="55" ht="30" customHeight="1">
      <c r="A55" s="21" t="n"/>
      <c r="B55" s="16" t="n"/>
      <c r="C55" s="14" t="n"/>
      <c r="D55" s="14" t="n"/>
      <c r="E55" s="14" t="n"/>
      <c r="F55" s="21" t="n"/>
      <c r="G55" s="21" t="n"/>
      <c r="H55" s="21" t="n"/>
      <c r="I55" s="21" t="n"/>
      <c r="J55" s="16" t="n"/>
      <c r="K55" s="22" t="n"/>
      <c r="L55" s="7">
        <f>IF($F55="","",IFERROR(_xlfn.XLOOKUP($F55,'Sessions'!$A$2:$A$101,'Sessions'!$F$2:$F$101),""))</f>
        <v/>
      </c>
      <c r="M55" s="7">
        <f>IF($F55="","",IFERROR(_xlfn.XLOOKUP($F55,'Sessions'!$A$2:$A$101,'Sessions'!$H$2:$H$101),""))</f>
        <v/>
      </c>
      <c r="N55" s="15">
        <f>IF($A55="","",IF($F55="","Session manquante",IF($L55="","Session inconnue",IF(AND($H55="À confirmer",$J55&lt;&gt;"",$J55&lt;=Paramètres!$B$2),"Relance à effectuer",IF($M55&lt;0,"Capacité dépassée","")))))</f>
        <v/>
      </c>
    </row>
    <row r="56" ht="30" customHeight="1">
      <c r="A56" s="21" t="n"/>
      <c r="B56" s="16" t="n"/>
      <c r="C56" s="14" t="n"/>
      <c r="D56" s="14" t="n"/>
      <c r="E56" s="14" t="n"/>
      <c r="F56" s="21" t="n"/>
      <c r="G56" s="21" t="n"/>
      <c r="H56" s="21" t="n"/>
      <c r="I56" s="21" t="n"/>
      <c r="J56" s="16" t="n"/>
      <c r="K56" s="22" t="n"/>
      <c r="L56" s="9">
        <f>IF($F56="","",IFERROR(_xlfn.XLOOKUP($F56,'Sessions'!$A$2:$A$101,'Sessions'!$F$2:$F$101),""))</f>
        <v/>
      </c>
      <c r="M56" s="9">
        <f>IF($F56="","",IFERROR(_xlfn.XLOOKUP($F56,'Sessions'!$A$2:$A$101,'Sessions'!$H$2:$H$101),""))</f>
        <v/>
      </c>
      <c r="N56" s="23">
        <f>IF($A56="","",IF($F56="","Session manquante",IF($L56="","Session inconnue",IF(AND($H56="À confirmer",$J56&lt;&gt;"",$J56&lt;=Paramètres!$B$2),"Relance à effectuer",IF($M56&lt;0,"Capacité dépassée","")))))</f>
        <v/>
      </c>
    </row>
    <row r="57" ht="30" customHeight="1">
      <c r="A57" s="21" t="n"/>
      <c r="B57" s="16" t="n"/>
      <c r="C57" s="14" t="n"/>
      <c r="D57" s="14" t="n"/>
      <c r="E57" s="14" t="n"/>
      <c r="F57" s="21" t="n"/>
      <c r="G57" s="21" t="n"/>
      <c r="H57" s="21" t="n"/>
      <c r="I57" s="21" t="n"/>
      <c r="J57" s="16" t="n"/>
      <c r="K57" s="22" t="n"/>
      <c r="L57" s="7">
        <f>IF($F57="","",IFERROR(_xlfn.XLOOKUP($F57,'Sessions'!$A$2:$A$101,'Sessions'!$F$2:$F$101),""))</f>
        <v/>
      </c>
      <c r="M57" s="7">
        <f>IF($F57="","",IFERROR(_xlfn.XLOOKUP($F57,'Sessions'!$A$2:$A$101,'Sessions'!$H$2:$H$101),""))</f>
        <v/>
      </c>
      <c r="N57" s="15">
        <f>IF($A57="","",IF($F57="","Session manquante",IF($L57="","Session inconnue",IF(AND($H57="À confirmer",$J57&lt;&gt;"",$J57&lt;=Paramètres!$B$2),"Relance à effectuer",IF($M57&lt;0,"Capacité dépassée","")))))</f>
        <v/>
      </c>
    </row>
    <row r="58" ht="30" customHeight="1">
      <c r="A58" s="21" t="n"/>
      <c r="B58" s="16" t="n"/>
      <c r="C58" s="14" t="n"/>
      <c r="D58" s="14" t="n"/>
      <c r="E58" s="14" t="n"/>
      <c r="F58" s="21" t="n"/>
      <c r="G58" s="21" t="n"/>
      <c r="H58" s="21" t="n"/>
      <c r="I58" s="21" t="n"/>
      <c r="J58" s="16" t="n"/>
      <c r="K58" s="22" t="n"/>
      <c r="L58" s="9">
        <f>IF($F58="","",IFERROR(_xlfn.XLOOKUP($F58,'Sessions'!$A$2:$A$101,'Sessions'!$F$2:$F$101),""))</f>
        <v/>
      </c>
      <c r="M58" s="9">
        <f>IF($F58="","",IFERROR(_xlfn.XLOOKUP($F58,'Sessions'!$A$2:$A$101,'Sessions'!$H$2:$H$101),""))</f>
        <v/>
      </c>
      <c r="N58" s="23">
        <f>IF($A58="","",IF($F58="","Session manquante",IF($L58="","Session inconnue",IF(AND($H58="À confirmer",$J58&lt;&gt;"",$J58&lt;=Paramètres!$B$2),"Relance à effectuer",IF($M58&lt;0,"Capacité dépassée","")))))</f>
        <v/>
      </c>
    </row>
    <row r="59" ht="30" customHeight="1">
      <c r="A59" s="21" t="n"/>
      <c r="B59" s="16" t="n"/>
      <c r="C59" s="14" t="n"/>
      <c r="D59" s="14" t="n"/>
      <c r="E59" s="14" t="n"/>
      <c r="F59" s="21" t="n"/>
      <c r="G59" s="21" t="n"/>
      <c r="H59" s="21" t="n"/>
      <c r="I59" s="21" t="n"/>
      <c r="J59" s="16" t="n"/>
      <c r="K59" s="22" t="n"/>
      <c r="L59" s="7">
        <f>IF($F59="","",IFERROR(_xlfn.XLOOKUP($F59,'Sessions'!$A$2:$A$101,'Sessions'!$F$2:$F$101),""))</f>
        <v/>
      </c>
      <c r="M59" s="7">
        <f>IF($F59="","",IFERROR(_xlfn.XLOOKUP($F59,'Sessions'!$A$2:$A$101,'Sessions'!$H$2:$H$101),""))</f>
        <v/>
      </c>
      <c r="N59" s="15">
        <f>IF($A59="","",IF($F59="","Session manquante",IF($L59="","Session inconnue",IF(AND($H59="À confirmer",$J59&lt;&gt;"",$J59&lt;=Paramètres!$B$2),"Relance à effectuer",IF($M59&lt;0,"Capacité dépassée","")))))</f>
        <v/>
      </c>
    </row>
    <row r="60" ht="30" customHeight="1">
      <c r="A60" s="21" t="n"/>
      <c r="B60" s="16" t="n"/>
      <c r="C60" s="14" t="n"/>
      <c r="D60" s="14" t="n"/>
      <c r="E60" s="14" t="n"/>
      <c r="F60" s="21" t="n"/>
      <c r="G60" s="21" t="n"/>
      <c r="H60" s="21" t="n"/>
      <c r="I60" s="21" t="n"/>
      <c r="J60" s="16" t="n"/>
      <c r="K60" s="22" t="n"/>
      <c r="L60" s="9">
        <f>IF($F60="","",IFERROR(_xlfn.XLOOKUP($F60,'Sessions'!$A$2:$A$101,'Sessions'!$F$2:$F$101),""))</f>
        <v/>
      </c>
      <c r="M60" s="9">
        <f>IF($F60="","",IFERROR(_xlfn.XLOOKUP($F60,'Sessions'!$A$2:$A$101,'Sessions'!$H$2:$H$101),""))</f>
        <v/>
      </c>
      <c r="N60" s="23">
        <f>IF($A60="","",IF($F60="","Session manquante",IF($L60="","Session inconnue",IF(AND($H60="À confirmer",$J60&lt;&gt;"",$J60&lt;=Paramètres!$B$2),"Relance à effectuer",IF($M60&lt;0,"Capacité dépassée","")))))</f>
        <v/>
      </c>
    </row>
    <row r="61" ht="30" customHeight="1">
      <c r="A61" s="21" t="n"/>
      <c r="B61" s="16" t="n"/>
      <c r="C61" s="14" t="n"/>
      <c r="D61" s="14" t="n"/>
      <c r="E61" s="14" t="n"/>
      <c r="F61" s="21" t="n"/>
      <c r="G61" s="21" t="n"/>
      <c r="H61" s="21" t="n"/>
      <c r="I61" s="21" t="n"/>
      <c r="J61" s="16" t="n"/>
      <c r="K61" s="22" t="n"/>
      <c r="L61" s="7">
        <f>IF($F61="","",IFERROR(_xlfn.XLOOKUP($F61,'Sessions'!$A$2:$A$101,'Sessions'!$F$2:$F$101),""))</f>
        <v/>
      </c>
      <c r="M61" s="7">
        <f>IF($F61="","",IFERROR(_xlfn.XLOOKUP($F61,'Sessions'!$A$2:$A$101,'Sessions'!$H$2:$H$101),""))</f>
        <v/>
      </c>
      <c r="N61" s="15">
        <f>IF($A61="","",IF($F61="","Session manquante",IF($L61="","Session inconnue",IF(AND($H61="À confirmer",$J61&lt;&gt;"",$J61&lt;=Paramètres!$B$2),"Relance à effectuer",IF($M61&lt;0,"Capacité dépassée","")))))</f>
        <v/>
      </c>
    </row>
    <row r="62" ht="30" customHeight="1">
      <c r="A62" s="21" t="n"/>
      <c r="B62" s="16" t="n"/>
      <c r="C62" s="14" t="n"/>
      <c r="D62" s="14" t="n"/>
      <c r="E62" s="14" t="n"/>
      <c r="F62" s="21" t="n"/>
      <c r="G62" s="21" t="n"/>
      <c r="H62" s="21" t="n"/>
      <c r="I62" s="21" t="n"/>
      <c r="J62" s="16" t="n"/>
      <c r="K62" s="22" t="n"/>
      <c r="L62" s="9">
        <f>IF($F62="","",IFERROR(_xlfn.XLOOKUP($F62,'Sessions'!$A$2:$A$101,'Sessions'!$F$2:$F$101),""))</f>
        <v/>
      </c>
      <c r="M62" s="9">
        <f>IF($F62="","",IFERROR(_xlfn.XLOOKUP($F62,'Sessions'!$A$2:$A$101,'Sessions'!$H$2:$H$101),""))</f>
        <v/>
      </c>
      <c r="N62" s="23">
        <f>IF($A62="","",IF($F62="","Session manquante",IF($L62="","Session inconnue",IF(AND($H62="À confirmer",$J62&lt;&gt;"",$J62&lt;=Paramètres!$B$2),"Relance à effectuer",IF($M62&lt;0,"Capacité dépassée","")))))</f>
        <v/>
      </c>
    </row>
    <row r="63" ht="30" customHeight="1">
      <c r="A63" s="21" t="n"/>
      <c r="B63" s="16" t="n"/>
      <c r="C63" s="14" t="n"/>
      <c r="D63" s="14" t="n"/>
      <c r="E63" s="14" t="n"/>
      <c r="F63" s="21" t="n"/>
      <c r="G63" s="21" t="n"/>
      <c r="H63" s="21" t="n"/>
      <c r="I63" s="21" t="n"/>
      <c r="J63" s="16" t="n"/>
      <c r="K63" s="22" t="n"/>
      <c r="L63" s="7">
        <f>IF($F63="","",IFERROR(_xlfn.XLOOKUP($F63,'Sessions'!$A$2:$A$101,'Sessions'!$F$2:$F$101),""))</f>
        <v/>
      </c>
      <c r="M63" s="7">
        <f>IF($F63="","",IFERROR(_xlfn.XLOOKUP($F63,'Sessions'!$A$2:$A$101,'Sessions'!$H$2:$H$101),""))</f>
        <v/>
      </c>
      <c r="N63" s="15">
        <f>IF($A63="","",IF($F63="","Session manquante",IF($L63="","Session inconnue",IF(AND($H63="À confirmer",$J63&lt;&gt;"",$J63&lt;=Paramètres!$B$2),"Relance à effectuer",IF($M63&lt;0,"Capacité dépassée","")))))</f>
        <v/>
      </c>
    </row>
    <row r="64" ht="30" customHeight="1">
      <c r="A64" s="21" t="n"/>
      <c r="B64" s="16" t="n"/>
      <c r="C64" s="14" t="n"/>
      <c r="D64" s="14" t="n"/>
      <c r="E64" s="14" t="n"/>
      <c r="F64" s="21" t="n"/>
      <c r="G64" s="21" t="n"/>
      <c r="H64" s="21" t="n"/>
      <c r="I64" s="21" t="n"/>
      <c r="J64" s="16" t="n"/>
      <c r="K64" s="22" t="n"/>
      <c r="L64" s="9">
        <f>IF($F64="","",IFERROR(_xlfn.XLOOKUP($F64,'Sessions'!$A$2:$A$101,'Sessions'!$F$2:$F$101),""))</f>
        <v/>
      </c>
      <c r="M64" s="9">
        <f>IF($F64="","",IFERROR(_xlfn.XLOOKUP($F64,'Sessions'!$A$2:$A$101,'Sessions'!$H$2:$H$101),""))</f>
        <v/>
      </c>
      <c r="N64" s="23">
        <f>IF($A64="","",IF($F64="","Session manquante",IF($L64="","Session inconnue",IF(AND($H64="À confirmer",$J64&lt;&gt;"",$J64&lt;=Paramètres!$B$2),"Relance à effectuer",IF($M64&lt;0,"Capacité dépassée","")))))</f>
        <v/>
      </c>
    </row>
    <row r="65" ht="30" customHeight="1">
      <c r="A65" s="21" t="n"/>
      <c r="B65" s="16" t="n"/>
      <c r="C65" s="14" t="n"/>
      <c r="D65" s="14" t="n"/>
      <c r="E65" s="14" t="n"/>
      <c r="F65" s="21" t="n"/>
      <c r="G65" s="21" t="n"/>
      <c r="H65" s="21" t="n"/>
      <c r="I65" s="21" t="n"/>
      <c r="J65" s="16" t="n"/>
      <c r="K65" s="22" t="n"/>
      <c r="L65" s="7">
        <f>IF($F65="","",IFERROR(_xlfn.XLOOKUP($F65,'Sessions'!$A$2:$A$101,'Sessions'!$F$2:$F$101),""))</f>
        <v/>
      </c>
      <c r="M65" s="7">
        <f>IF($F65="","",IFERROR(_xlfn.XLOOKUP($F65,'Sessions'!$A$2:$A$101,'Sessions'!$H$2:$H$101),""))</f>
        <v/>
      </c>
      <c r="N65" s="15">
        <f>IF($A65="","",IF($F65="","Session manquante",IF($L65="","Session inconnue",IF(AND($H65="À confirmer",$J65&lt;&gt;"",$J65&lt;=Paramètres!$B$2),"Relance à effectuer",IF($M65&lt;0,"Capacité dépassée","")))))</f>
        <v/>
      </c>
    </row>
    <row r="66" ht="30" customHeight="1">
      <c r="A66" s="21" t="n"/>
      <c r="B66" s="16" t="n"/>
      <c r="C66" s="14" t="n"/>
      <c r="D66" s="14" t="n"/>
      <c r="E66" s="14" t="n"/>
      <c r="F66" s="21" t="n"/>
      <c r="G66" s="21" t="n"/>
      <c r="H66" s="21" t="n"/>
      <c r="I66" s="21" t="n"/>
      <c r="J66" s="16" t="n"/>
      <c r="K66" s="22" t="n"/>
      <c r="L66" s="9">
        <f>IF($F66="","",IFERROR(_xlfn.XLOOKUP($F66,'Sessions'!$A$2:$A$101,'Sessions'!$F$2:$F$101),""))</f>
        <v/>
      </c>
      <c r="M66" s="9">
        <f>IF($F66="","",IFERROR(_xlfn.XLOOKUP($F66,'Sessions'!$A$2:$A$101,'Sessions'!$H$2:$H$101),""))</f>
        <v/>
      </c>
      <c r="N66" s="23">
        <f>IF($A66="","",IF($F66="","Session manquante",IF($L66="","Session inconnue",IF(AND($H66="À confirmer",$J66&lt;&gt;"",$J66&lt;=Paramètres!$B$2),"Relance à effectuer",IF($M66&lt;0,"Capacité dépassée","")))))</f>
        <v/>
      </c>
    </row>
    <row r="67" ht="30" customHeight="1">
      <c r="A67" s="21" t="n"/>
      <c r="B67" s="16" t="n"/>
      <c r="C67" s="14" t="n"/>
      <c r="D67" s="14" t="n"/>
      <c r="E67" s="14" t="n"/>
      <c r="F67" s="21" t="n"/>
      <c r="G67" s="21" t="n"/>
      <c r="H67" s="21" t="n"/>
      <c r="I67" s="21" t="n"/>
      <c r="J67" s="16" t="n"/>
      <c r="K67" s="22" t="n"/>
      <c r="L67" s="7">
        <f>IF($F67="","",IFERROR(_xlfn.XLOOKUP($F67,'Sessions'!$A$2:$A$101,'Sessions'!$F$2:$F$101),""))</f>
        <v/>
      </c>
      <c r="M67" s="7">
        <f>IF($F67="","",IFERROR(_xlfn.XLOOKUP($F67,'Sessions'!$A$2:$A$101,'Sessions'!$H$2:$H$101),""))</f>
        <v/>
      </c>
      <c r="N67" s="15">
        <f>IF($A67="","",IF($F67="","Session manquante",IF($L67="","Session inconnue",IF(AND($H67="À confirmer",$J67&lt;&gt;"",$J67&lt;=Paramètres!$B$2),"Relance à effectuer",IF($M67&lt;0,"Capacité dépassée","")))))</f>
        <v/>
      </c>
    </row>
    <row r="68" ht="30" customHeight="1">
      <c r="A68" s="21" t="n"/>
      <c r="B68" s="16" t="n"/>
      <c r="C68" s="14" t="n"/>
      <c r="D68" s="14" t="n"/>
      <c r="E68" s="14" t="n"/>
      <c r="F68" s="21" t="n"/>
      <c r="G68" s="21" t="n"/>
      <c r="H68" s="21" t="n"/>
      <c r="I68" s="21" t="n"/>
      <c r="J68" s="16" t="n"/>
      <c r="K68" s="22" t="n"/>
      <c r="L68" s="9">
        <f>IF($F68="","",IFERROR(_xlfn.XLOOKUP($F68,'Sessions'!$A$2:$A$101,'Sessions'!$F$2:$F$101),""))</f>
        <v/>
      </c>
      <c r="M68" s="9">
        <f>IF($F68="","",IFERROR(_xlfn.XLOOKUP($F68,'Sessions'!$A$2:$A$101,'Sessions'!$H$2:$H$101),""))</f>
        <v/>
      </c>
      <c r="N68" s="23">
        <f>IF($A68="","",IF($F68="","Session manquante",IF($L68="","Session inconnue",IF(AND($H68="À confirmer",$J68&lt;&gt;"",$J68&lt;=Paramètres!$B$2),"Relance à effectuer",IF($M68&lt;0,"Capacité dépassée","")))))</f>
        <v/>
      </c>
    </row>
    <row r="69" ht="30" customHeight="1">
      <c r="A69" s="21" t="n"/>
      <c r="B69" s="16" t="n"/>
      <c r="C69" s="14" t="n"/>
      <c r="D69" s="14" t="n"/>
      <c r="E69" s="14" t="n"/>
      <c r="F69" s="21" t="n"/>
      <c r="G69" s="21" t="n"/>
      <c r="H69" s="21" t="n"/>
      <c r="I69" s="21" t="n"/>
      <c r="J69" s="16" t="n"/>
      <c r="K69" s="22" t="n"/>
      <c r="L69" s="7">
        <f>IF($F69="","",IFERROR(_xlfn.XLOOKUP($F69,'Sessions'!$A$2:$A$101,'Sessions'!$F$2:$F$101),""))</f>
        <v/>
      </c>
      <c r="M69" s="7">
        <f>IF($F69="","",IFERROR(_xlfn.XLOOKUP($F69,'Sessions'!$A$2:$A$101,'Sessions'!$H$2:$H$101),""))</f>
        <v/>
      </c>
      <c r="N69" s="15">
        <f>IF($A69="","",IF($F69="","Session manquante",IF($L69="","Session inconnue",IF(AND($H69="À confirmer",$J69&lt;&gt;"",$J69&lt;=Paramètres!$B$2),"Relance à effectuer",IF($M69&lt;0,"Capacité dépassée","")))))</f>
        <v/>
      </c>
    </row>
    <row r="70" ht="30" customHeight="1">
      <c r="A70" s="21" t="n"/>
      <c r="B70" s="16" t="n"/>
      <c r="C70" s="14" t="n"/>
      <c r="D70" s="14" t="n"/>
      <c r="E70" s="14" t="n"/>
      <c r="F70" s="21" t="n"/>
      <c r="G70" s="21" t="n"/>
      <c r="H70" s="21" t="n"/>
      <c r="I70" s="21" t="n"/>
      <c r="J70" s="16" t="n"/>
      <c r="K70" s="22" t="n"/>
      <c r="L70" s="9">
        <f>IF($F70="","",IFERROR(_xlfn.XLOOKUP($F70,'Sessions'!$A$2:$A$101,'Sessions'!$F$2:$F$101),""))</f>
        <v/>
      </c>
      <c r="M70" s="9">
        <f>IF($F70="","",IFERROR(_xlfn.XLOOKUP($F70,'Sessions'!$A$2:$A$101,'Sessions'!$H$2:$H$101),""))</f>
        <v/>
      </c>
      <c r="N70" s="23">
        <f>IF($A70="","",IF($F70="","Session manquante",IF($L70="","Session inconnue",IF(AND($H70="À confirmer",$J70&lt;&gt;"",$J70&lt;=Paramètres!$B$2),"Relance à effectuer",IF($M70&lt;0,"Capacité dépassée","")))))</f>
        <v/>
      </c>
    </row>
    <row r="71" ht="30" customHeight="1">
      <c r="A71" s="21" t="n"/>
      <c r="B71" s="16" t="n"/>
      <c r="C71" s="14" t="n"/>
      <c r="D71" s="14" t="n"/>
      <c r="E71" s="14" t="n"/>
      <c r="F71" s="21" t="n"/>
      <c r="G71" s="21" t="n"/>
      <c r="H71" s="21" t="n"/>
      <c r="I71" s="21" t="n"/>
      <c r="J71" s="16" t="n"/>
      <c r="K71" s="22" t="n"/>
      <c r="L71" s="7">
        <f>IF($F71="","",IFERROR(_xlfn.XLOOKUP($F71,'Sessions'!$A$2:$A$101,'Sessions'!$F$2:$F$101),""))</f>
        <v/>
      </c>
      <c r="M71" s="7">
        <f>IF($F71="","",IFERROR(_xlfn.XLOOKUP($F71,'Sessions'!$A$2:$A$101,'Sessions'!$H$2:$H$101),""))</f>
        <v/>
      </c>
      <c r="N71" s="15">
        <f>IF($A71="","",IF($F71="","Session manquante",IF($L71="","Session inconnue",IF(AND($H71="À confirmer",$J71&lt;&gt;"",$J71&lt;=Paramètres!$B$2),"Relance à effectuer",IF($M71&lt;0,"Capacité dépassée","")))))</f>
        <v/>
      </c>
    </row>
    <row r="72" ht="30" customHeight="1">
      <c r="A72" s="21" t="n"/>
      <c r="B72" s="16" t="n"/>
      <c r="C72" s="14" t="n"/>
      <c r="D72" s="14" t="n"/>
      <c r="E72" s="14" t="n"/>
      <c r="F72" s="21" t="n"/>
      <c r="G72" s="21" t="n"/>
      <c r="H72" s="21" t="n"/>
      <c r="I72" s="21" t="n"/>
      <c r="J72" s="16" t="n"/>
      <c r="K72" s="22" t="n"/>
      <c r="L72" s="9">
        <f>IF($F72="","",IFERROR(_xlfn.XLOOKUP($F72,'Sessions'!$A$2:$A$101,'Sessions'!$F$2:$F$101),""))</f>
        <v/>
      </c>
      <c r="M72" s="9">
        <f>IF($F72="","",IFERROR(_xlfn.XLOOKUP($F72,'Sessions'!$A$2:$A$101,'Sessions'!$H$2:$H$101),""))</f>
        <v/>
      </c>
      <c r="N72" s="23">
        <f>IF($A72="","",IF($F72="","Session manquante",IF($L72="","Session inconnue",IF(AND($H72="À confirmer",$J72&lt;&gt;"",$J72&lt;=Paramètres!$B$2),"Relance à effectuer",IF($M72&lt;0,"Capacité dépassée","")))))</f>
        <v/>
      </c>
    </row>
    <row r="73" ht="30" customHeight="1">
      <c r="A73" s="21" t="n"/>
      <c r="B73" s="16" t="n"/>
      <c r="C73" s="14" t="n"/>
      <c r="D73" s="14" t="n"/>
      <c r="E73" s="14" t="n"/>
      <c r="F73" s="21" t="n"/>
      <c r="G73" s="21" t="n"/>
      <c r="H73" s="21" t="n"/>
      <c r="I73" s="21" t="n"/>
      <c r="J73" s="16" t="n"/>
      <c r="K73" s="22" t="n"/>
      <c r="L73" s="7">
        <f>IF($F73="","",IFERROR(_xlfn.XLOOKUP($F73,'Sessions'!$A$2:$A$101,'Sessions'!$F$2:$F$101),""))</f>
        <v/>
      </c>
      <c r="M73" s="7">
        <f>IF($F73="","",IFERROR(_xlfn.XLOOKUP($F73,'Sessions'!$A$2:$A$101,'Sessions'!$H$2:$H$101),""))</f>
        <v/>
      </c>
      <c r="N73" s="15">
        <f>IF($A73="","",IF($F73="","Session manquante",IF($L73="","Session inconnue",IF(AND($H73="À confirmer",$J73&lt;&gt;"",$J73&lt;=Paramètres!$B$2),"Relance à effectuer",IF($M73&lt;0,"Capacité dépassée","")))))</f>
        <v/>
      </c>
    </row>
    <row r="74" ht="30" customHeight="1">
      <c r="A74" s="21" t="n"/>
      <c r="B74" s="16" t="n"/>
      <c r="C74" s="14" t="n"/>
      <c r="D74" s="14" t="n"/>
      <c r="E74" s="14" t="n"/>
      <c r="F74" s="21" t="n"/>
      <c r="G74" s="21" t="n"/>
      <c r="H74" s="21" t="n"/>
      <c r="I74" s="21" t="n"/>
      <c r="J74" s="16" t="n"/>
      <c r="K74" s="22" t="n"/>
      <c r="L74" s="9">
        <f>IF($F74="","",IFERROR(_xlfn.XLOOKUP($F74,'Sessions'!$A$2:$A$101,'Sessions'!$F$2:$F$101),""))</f>
        <v/>
      </c>
      <c r="M74" s="9">
        <f>IF($F74="","",IFERROR(_xlfn.XLOOKUP($F74,'Sessions'!$A$2:$A$101,'Sessions'!$H$2:$H$101),""))</f>
        <v/>
      </c>
      <c r="N74" s="23">
        <f>IF($A74="","",IF($F74="","Session manquante",IF($L74="","Session inconnue",IF(AND($H74="À confirmer",$J74&lt;&gt;"",$J74&lt;=Paramètres!$B$2),"Relance à effectuer",IF($M74&lt;0,"Capacité dépassée","")))))</f>
        <v/>
      </c>
    </row>
    <row r="75" ht="30" customHeight="1">
      <c r="A75" s="21" t="n"/>
      <c r="B75" s="16" t="n"/>
      <c r="C75" s="14" t="n"/>
      <c r="D75" s="14" t="n"/>
      <c r="E75" s="14" t="n"/>
      <c r="F75" s="21" t="n"/>
      <c r="G75" s="21" t="n"/>
      <c r="H75" s="21" t="n"/>
      <c r="I75" s="21" t="n"/>
      <c r="J75" s="16" t="n"/>
      <c r="K75" s="22" t="n"/>
      <c r="L75" s="7">
        <f>IF($F75="","",IFERROR(_xlfn.XLOOKUP($F75,'Sessions'!$A$2:$A$101,'Sessions'!$F$2:$F$101),""))</f>
        <v/>
      </c>
      <c r="M75" s="7">
        <f>IF($F75="","",IFERROR(_xlfn.XLOOKUP($F75,'Sessions'!$A$2:$A$101,'Sessions'!$H$2:$H$101),""))</f>
        <v/>
      </c>
      <c r="N75" s="15">
        <f>IF($A75="","",IF($F75="","Session manquante",IF($L75="","Session inconnue",IF(AND($H75="À confirmer",$J75&lt;&gt;"",$J75&lt;=Paramètres!$B$2),"Relance à effectuer",IF($M75&lt;0,"Capacité dépassée","")))))</f>
        <v/>
      </c>
    </row>
    <row r="76" ht="30" customHeight="1">
      <c r="A76" s="21" t="n"/>
      <c r="B76" s="16" t="n"/>
      <c r="C76" s="14" t="n"/>
      <c r="D76" s="14" t="n"/>
      <c r="E76" s="14" t="n"/>
      <c r="F76" s="21" t="n"/>
      <c r="G76" s="21" t="n"/>
      <c r="H76" s="21" t="n"/>
      <c r="I76" s="21" t="n"/>
      <c r="J76" s="16" t="n"/>
      <c r="K76" s="22" t="n"/>
      <c r="L76" s="9">
        <f>IF($F76="","",IFERROR(_xlfn.XLOOKUP($F76,'Sessions'!$A$2:$A$101,'Sessions'!$F$2:$F$101),""))</f>
        <v/>
      </c>
      <c r="M76" s="9">
        <f>IF($F76="","",IFERROR(_xlfn.XLOOKUP($F76,'Sessions'!$A$2:$A$101,'Sessions'!$H$2:$H$101),""))</f>
        <v/>
      </c>
      <c r="N76" s="23">
        <f>IF($A76="","",IF($F76="","Session manquante",IF($L76="","Session inconnue",IF(AND($H76="À confirmer",$J76&lt;&gt;"",$J76&lt;=Paramètres!$B$2),"Relance à effectuer",IF($M76&lt;0,"Capacité dépassée","")))))</f>
        <v/>
      </c>
    </row>
    <row r="77" ht="30" customHeight="1">
      <c r="A77" s="21" t="n"/>
      <c r="B77" s="16" t="n"/>
      <c r="C77" s="14" t="n"/>
      <c r="D77" s="14" t="n"/>
      <c r="E77" s="14" t="n"/>
      <c r="F77" s="21" t="n"/>
      <c r="G77" s="21" t="n"/>
      <c r="H77" s="21" t="n"/>
      <c r="I77" s="21" t="n"/>
      <c r="J77" s="16" t="n"/>
      <c r="K77" s="22" t="n"/>
      <c r="L77" s="7">
        <f>IF($F77="","",IFERROR(_xlfn.XLOOKUP($F77,'Sessions'!$A$2:$A$101,'Sessions'!$F$2:$F$101),""))</f>
        <v/>
      </c>
      <c r="M77" s="7">
        <f>IF($F77="","",IFERROR(_xlfn.XLOOKUP($F77,'Sessions'!$A$2:$A$101,'Sessions'!$H$2:$H$101),""))</f>
        <v/>
      </c>
      <c r="N77" s="15">
        <f>IF($A77="","",IF($F77="","Session manquante",IF($L77="","Session inconnue",IF(AND($H77="À confirmer",$J77&lt;&gt;"",$J77&lt;=Paramètres!$B$2),"Relance à effectuer",IF($M77&lt;0,"Capacité dépassée","")))))</f>
        <v/>
      </c>
    </row>
    <row r="78" ht="30" customHeight="1">
      <c r="A78" s="21" t="n"/>
      <c r="B78" s="16" t="n"/>
      <c r="C78" s="14" t="n"/>
      <c r="D78" s="14" t="n"/>
      <c r="E78" s="14" t="n"/>
      <c r="F78" s="21" t="n"/>
      <c r="G78" s="21" t="n"/>
      <c r="H78" s="21" t="n"/>
      <c r="I78" s="21" t="n"/>
      <c r="J78" s="16" t="n"/>
      <c r="K78" s="22" t="n"/>
      <c r="L78" s="9">
        <f>IF($F78="","",IFERROR(_xlfn.XLOOKUP($F78,'Sessions'!$A$2:$A$101,'Sessions'!$F$2:$F$101),""))</f>
        <v/>
      </c>
      <c r="M78" s="9">
        <f>IF($F78="","",IFERROR(_xlfn.XLOOKUP($F78,'Sessions'!$A$2:$A$101,'Sessions'!$H$2:$H$101),""))</f>
        <v/>
      </c>
      <c r="N78" s="23">
        <f>IF($A78="","",IF($F78="","Session manquante",IF($L78="","Session inconnue",IF(AND($H78="À confirmer",$J78&lt;&gt;"",$J78&lt;=Paramètres!$B$2),"Relance à effectuer",IF($M78&lt;0,"Capacité dépassée","")))))</f>
        <v/>
      </c>
    </row>
    <row r="79" ht="30" customHeight="1">
      <c r="A79" s="21" t="n"/>
      <c r="B79" s="16" t="n"/>
      <c r="C79" s="14" t="n"/>
      <c r="D79" s="14" t="n"/>
      <c r="E79" s="14" t="n"/>
      <c r="F79" s="21" t="n"/>
      <c r="G79" s="21" t="n"/>
      <c r="H79" s="21" t="n"/>
      <c r="I79" s="21" t="n"/>
      <c r="J79" s="16" t="n"/>
      <c r="K79" s="22" t="n"/>
      <c r="L79" s="7">
        <f>IF($F79="","",IFERROR(_xlfn.XLOOKUP($F79,'Sessions'!$A$2:$A$101,'Sessions'!$F$2:$F$101),""))</f>
        <v/>
      </c>
      <c r="M79" s="7">
        <f>IF($F79="","",IFERROR(_xlfn.XLOOKUP($F79,'Sessions'!$A$2:$A$101,'Sessions'!$H$2:$H$101),""))</f>
        <v/>
      </c>
      <c r="N79" s="15">
        <f>IF($A79="","",IF($F79="","Session manquante",IF($L79="","Session inconnue",IF(AND($H79="À confirmer",$J79&lt;&gt;"",$J79&lt;=Paramètres!$B$2),"Relance à effectuer",IF($M79&lt;0,"Capacité dépassée","")))))</f>
        <v/>
      </c>
    </row>
    <row r="80" ht="30" customHeight="1">
      <c r="A80" s="21" t="n"/>
      <c r="B80" s="16" t="n"/>
      <c r="C80" s="14" t="n"/>
      <c r="D80" s="14" t="n"/>
      <c r="E80" s="14" t="n"/>
      <c r="F80" s="21" t="n"/>
      <c r="G80" s="21" t="n"/>
      <c r="H80" s="21" t="n"/>
      <c r="I80" s="21" t="n"/>
      <c r="J80" s="16" t="n"/>
      <c r="K80" s="22" t="n"/>
      <c r="L80" s="9">
        <f>IF($F80="","",IFERROR(_xlfn.XLOOKUP($F80,'Sessions'!$A$2:$A$101,'Sessions'!$F$2:$F$101),""))</f>
        <v/>
      </c>
      <c r="M80" s="9">
        <f>IF($F80="","",IFERROR(_xlfn.XLOOKUP($F80,'Sessions'!$A$2:$A$101,'Sessions'!$H$2:$H$101),""))</f>
        <v/>
      </c>
      <c r="N80" s="23">
        <f>IF($A80="","",IF($F80="","Session manquante",IF($L80="","Session inconnue",IF(AND($H80="À confirmer",$J80&lt;&gt;"",$J80&lt;=Paramètres!$B$2),"Relance à effectuer",IF($M80&lt;0,"Capacité dépassée","")))))</f>
        <v/>
      </c>
    </row>
    <row r="81" ht="30" customHeight="1">
      <c r="A81" s="21" t="n"/>
      <c r="B81" s="16" t="n"/>
      <c r="C81" s="14" t="n"/>
      <c r="D81" s="14" t="n"/>
      <c r="E81" s="14" t="n"/>
      <c r="F81" s="21" t="n"/>
      <c r="G81" s="21" t="n"/>
      <c r="H81" s="21" t="n"/>
      <c r="I81" s="21" t="n"/>
      <c r="J81" s="16" t="n"/>
      <c r="K81" s="22" t="n"/>
      <c r="L81" s="7">
        <f>IF($F81="","",IFERROR(_xlfn.XLOOKUP($F81,'Sessions'!$A$2:$A$101,'Sessions'!$F$2:$F$101),""))</f>
        <v/>
      </c>
      <c r="M81" s="7">
        <f>IF($F81="","",IFERROR(_xlfn.XLOOKUP($F81,'Sessions'!$A$2:$A$101,'Sessions'!$H$2:$H$101),""))</f>
        <v/>
      </c>
      <c r="N81" s="15">
        <f>IF($A81="","",IF($F81="","Session manquante",IF($L81="","Session inconnue",IF(AND($H81="À confirmer",$J81&lt;&gt;"",$J81&lt;=Paramètres!$B$2),"Relance à effectuer",IF($M81&lt;0,"Capacité dépassée","")))))</f>
        <v/>
      </c>
    </row>
    <row r="82" ht="30" customHeight="1">
      <c r="A82" s="21" t="n"/>
      <c r="B82" s="16" t="n"/>
      <c r="C82" s="14" t="n"/>
      <c r="D82" s="14" t="n"/>
      <c r="E82" s="14" t="n"/>
      <c r="F82" s="21" t="n"/>
      <c r="G82" s="21" t="n"/>
      <c r="H82" s="21" t="n"/>
      <c r="I82" s="21" t="n"/>
      <c r="J82" s="16" t="n"/>
      <c r="K82" s="22" t="n"/>
      <c r="L82" s="9">
        <f>IF($F82="","",IFERROR(_xlfn.XLOOKUP($F82,'Sessions'!$A$2:$A$101,'Sessions'!$F$2:$F$101),""))</f>
        <v/>
      </c>
      <c r="M82" s="9">
        <f>IF($F82="","",IFERROR(_xlfn.XLOOKUP($F82,'Sessions'!$A$2:$A$101,'Sessions'!$H$2:$H$101),""))</f>
        <v/>
      </c>
      <c r="N82" s="23">
        <f>IF($A82="","",IF($F82="","Session manquante",IF($L82="","Session inconnue",IF(AND($H82="À confirmer",$J82&lt;&gt;"",$J82&lt;=Paramètres!$B$2),"Relance à effectuer",IF($M82&lt;0,"Capacité dépassée","")))))</f>
        <v/>
      </c>
    </row>
    <row r="83" ht="30" customHeight="1">
      <c r="A83" s="21" t="n"/>
      <c r="B83" s="16" t="n"/>
      <c r="C83" s="14" t="n"/>
      <c r="D83" s="14" t="n"/>
      <c r="E83" s="14" t="n"/>
      <c r="F83" s="21" t="n"/>
      <c r="G83" s="21" t="n"/>
      <c r="H83" s="21" t="n"/>
      <c r="I83" s="21" t="n"/>
      <c r="J83" s="16" t="n"/>
      <c r="K83" s="22" t="n"/>
      <c r="L83" s="7">
        <f>IF($F83="","",IFERROR(_xlfn.XLOOKUP($F83,'Sessions'!$A$2:$A$101,'Sessions'!$F$2:$F$101),""))</f>
        <v/>
      </c>
      <c r="M83" s="7">
        <f>IF($F83="","",IFERROR(_xlfn.XLOOKUP($F83,'Sessions'!$A$2:$A$101,'Sessions'!$H$2:$H$101),""))</f>
        <v/>
      </c>
      <c r="N83" s="15">
        <f>IF($A83="","",IF($F83="","Session manquante",IF($L83="","Session inconnue",IF(AND($H83="À confirmer",$J83&lt;&gt;"",$J83&lt;=Paramètres!$B$2),"Relance à effectuer",IF($M83&lt;0,"Capacité dépassée","")))))</f>
        <v/>
      </c>
    </row>
    <row r="84" ht="30" customHeight="1">
      <c r="A84" s="21" t="n"/>
      <c r="B84" s="16" t="n"/>
      <c r="C84" s="14" t="n"/>
      <c r="D84" s="14" t="n"/>
      <c r="E84" s="14" t="n"/>
      <c r="F84" s="21" t="n"/>
      <c r="G84" s="21" t="n"/>
      <c r="H84" s="21" t="n"/>
      <c r="I84" s="21" t="n"/>
      <c r="J84" s="16" t="n"/>
      <c r="K84" s="22" t="n"/>
      <c r="L84" s="9">
        <f>IF($F84="","",IFERROR(_xlfn.XLOOKUP($F84,'Sessions'!$A$2:$A$101,'Sessions'!$F$2:$F$101),""))</f>
        <v/>
      </c>
      <c r="M84" s="9">
        <f>IF($F84="","",IFERROR(_xlfn.XLOOKUP($F84,'Sessions'!$A$2:$A$101,'Sessions'!$H$2:$H$101),""))</f>
        <v/>
      </c>
      <c r="N84" s="23">
        <f>IF($A84="","",IF($F84="","Session manquante",IF($L84="","Session inconnue",IF(AND($H84="À confirmer",$J84&lt;&gt;"",$J84&lt;=Paramètres!$B$2),"Relance à effectuer",IF($M84&lt;0,"Capacité dépassée","")))))</f>
        <v/>
      </c>
    </row>
    <row r="85" ht="30" customHeight="1">
      <c r="A85" s="21" t="n"/>
      <c r="B85" s="16" t="n"/>
      <c r="C85" s="14" t="n"/>
      <c r="D85" s="14" t="n"/>
      <c r="E85" s="14" t="n"/>
      <c r="F85" s="21" t="n"/>
      <c r="G85" s="21" t="n"/>
      <c r="H85" s="21" t="n"/>
      <c r="I85" s="21" t="n"/>
      <c r="J85" s="16" t="n"/>
      <c r="K85" s="22" t="n"/>
      <c r="L85" s="7">
        <f>IF($F85="","",IFERROR(_xlfn.XLOOKUP($F85,'Sessions'!$A$2:$A$101,'Sessions'!$F$2:$F$101),""))</f>
        <v/>
      </c>
      <c r="M85" s="7">
        <f>IF($F85="","",IFERROR(_xlfn.XLOOKUP($F85,'Sessions'!$A$2:$A$101,'Sessions'!$H$2:$H$101),""))</f>
        <v/>
      </c>
      <c r="N85" s="15">
        <f>IF($A85="","",IF($F85="","Session manquante",IF($L85="","Session inconnue",IF(AND($H85="À confirmer",$J85&lt;&gt;"",$J85&lt;=Paramètres!$B$2),"Relance à effectuer",IF($M85&lt;0,"Capacité dépassée","")))))</f>
        <v/>
      </c>
    </row>
    <row r="86" ht="30" customHeight="1">
      <c r="A86" s="21" t="n"/>
      <c r="B86" s="16" t="n"/>
      <c r="C86" s="14" t="n"/>
      <c r="D86" s="14" t="n"/>
      <c r="E86" s="14" t="n"/>
      <c r="F86" s="21" t="n"/>
      <c r="G86" s="21" t="n"/>
      <c r="H86" s="21" t="n"/>
      <c r="I86" s="21" t="n"/>
      <c r="J86" s="16" t="n"/>
      <c r="K86" s="22" t="n"/>
      <c r="L86" s="9">
        <f>IF($F86="","",IFERROR(_xlfn.XLOOKUP($F86,'Sessions'!$A$2:$A$101,'Sessions'!$F$2:$F$101),""))</f>
        <v/>
      </c>
      <c r="M86" s="9">
        <f>IF($F86="","",IFERROR(_xlfn.XLOOKUP($F86,'Sessions'!$A$2:$A$101,'Sessions'!$H$2:$H$101),""))</f>
        <v/>
      </c>
      <c r="N86" s="23">
        <f>IF($A86="","",IF($F86="","Session manquante",IF($L86="","Session inconnue",IF(AND($H86="À confirmer",$J86&lt;&gt;"",$J86&lt;=Paramètres!$B$2),"Relance à effectuer",IF($M86&lt;0,"Capacité dépassée","")))))</f>
        <v/>
      </c>
    </row>
    <row r="87" ht="30" customHeight="1">
      <c r="A87" s="21" t="n"/>
      <c r="B87" s="16" t="n"/>
      <c r="C87" s="14" t="n"/>
      <c r="D87" s="14" t="n"/>
      <c r="E87" s="14" t="n"/>
      <c r="F87" s="21" t="n"/>
      <c r="G87" s="21" t="n"/>
      <c r="H87" s="21" t="n"/>
      <c r="I87" s="21" t="n"/>
      <c r="J87" s="16" t="n"/>
      <c r="K87" s="22" t="n"/>
      <c r="L87" s="7">
        <f>IF($F87="","",IFERROR(_xlfn.XLOOKUP($F87,'Sessions'!$A$2:$A$101,'Sessions'!$F$2:$F$101),""))</f>
        <v/>
      </c>
      <c r="M87" s="7">
        <f>IF($F87="","",IFERROR(_xlfn.XLOOKUP($F87,'Sessions'!$A$2:$A$101,'Sessions'!$H$2:$H$101),""))</f>
        <v/>
      </c>
      <c r="N87" s="15">
        <f>IF($A87="","",IF($F87="","Session manquante",IF($L87="","Session inconnue",IF(AND($H87="À confirmer",$J87&lt;&gt;"",$J87&lt;=Paramètres!$B$2),"Relance à effectuer",IF($M87&lt;0,"Capacité dépassée","")))))</f>
        <v/>
      </c>
    </row>
    <row r="88" ht="30" customHeight="1">
      <c r="A88" s="21" t="n"/>
      <c r="B88" s="16" t="n"/>
      <c r="C88" s="14" t="n"/>
      <c r="D88" s="14" t="n"/>
      <c r="E88" s="14" t="n"/>
      <c r="F88" s="21" t="n"/>
      <c r="G88" s="21" t="n"/>
      <c r="H88" s="21" t="n"/>
      <c r="I88" s="21" t="n"/>
      <c r="J88" s="16" t="n"/>
      <c r="K88" s="22" t="n"/>
      <c r="L88" s="9">
        <f>IF($F88="","",IFERROR(_xlfn.XLOOKUP($F88,'Sessions'!$A$2:$A$101,'Sessions'!$F$2:$F$101),""))</f>
        <v/>
      </c>
      <c r="M88" s="9">
        <f>IF($F88="","",IFERROR(_xlfn.XLOOKUP($F88,'Sessions'!$A$2:$A$101,'Sessions'!$H$2:$H$101),""))</f>
        <v/>
      </c>
      <c r="N88" s="23">
        <f>IF($A88="","",IF($F88="","Session manquante",IF($L88="","Session inconnue",IF(AND($H88="À confirmer",$J88&lt;&gt;"",$J88&lt;=Paramètres!$B$2),"Relance à effectuer",IF($M88&lt;0,"Capacité dépassée","")))))</f>
        <v/>
      </c>
    </row>
    <row r="89" ht="30" customHeight="1">
      <c r="A89" s="21" t="n"/>
      <c r="B89" s="16" t="n"/>
      <c r="C89" s="14" t="n"/>
      <c r="D89" s="14" t="n"/>
      <c r="E89" s="14" t="n"/>
      <c r="F89" s="21" t="n"/>
      <c r="G89" s="21" t="n"/>
      <c r="H89" s="21" t="n"/>
      <c r="I89" s="21" t="n"/>
      <c r="J89" s="16" t="n"/>
      <c r="K89" s="22" t="n"/>
      <c r="L89" s="7">
        <f>IF($F89="","",IFERROR(_xlfn.XLOOKUP($F89,'Sessions'!$A$2:$A$101,'Sessions'!$F$2:$F$101),""))</f>
        <v/>
      </c>
      <c r="M89" s="7">
        <f>IF($F89="","",IFERROR(_xlfn.XLOOKUP($F89,'Sessions'!$A$2:$A$101,'Sessions'!$H$2:$H$101),""))</f>
        <v/>
      </c>
      <c r="N89" s="15">
        <f>IF($A89="","",IF($F89="","Session manquante",IF($L89="","Session inconnue",IF(AND($H89="À confirmer",$J89&lt;&gt;"",$J89&lt;=Paramètres!$B$2),"Relance à effectuer",IF($M89&lt;0,"Capacité dépassée","")))))</f>
        <v/>
      </c>
    </row>
    <row r="90" ht="30" customHeight="1">
      <c r="A90" s="21" t="n"/>
      <c r="B90" s="16" t="n"/>
      <c r="C90" s="14" t="n"/>
      <c r="D90" s="14" t="n"/>
      <c r="E90" s="14" t="n"/>
      <c r="F90" s="21" t="n"/>
      <c r="G90" s="21" t="n"/>
      <c r="H90" s="21" t="n"/>
      <c r="I90" s="21" t="n"/>
      <c r="J90" s="16" t="n"/>
      <c r="K90" s="22" t="n"/>
      <c r="L90" s="9">
        <f>IF($F90="","",IFERROR(_xlfn.XLOOKUP($F90,'Sessions'!$A$2:$A$101,'Sessions'!$F$2:$F$101),""))</f>
        <v/>
      </c>
      <c r="M90" s="9">
        <f>IF($F90="","",IFERROR(_xlfn.XLOOKUP($F90,'Sessions'!$A$2:$A$101,'Sessions'!$H$2:$H$101),""))</f>
        <v/>
      </c>
      <c r="N90" s="23">
        <f>IF($A90="","",IF($F90="","Session manquante",IF($L90="","Session inconnue",IF(AND($H90="À confirmer",$J90&lt;&gt;"",$J90&lt;=Paramètres!$B$2),"Relance à effectuer",IF($M90&lt;0,"Capacité dépassée","")))))</f>
        <v/>
      </c>
    </row>
    <row r="91" ht="30" customHeight="1">
      <c r="A91" s="21" t="n"/>
      <c r="B91" s="16" t="n"/>
      <c r="C91" s="14" t="n"/>
      <c r="D91" s="14" t="n"/>
      <c r="E91" s="14" t="n"/>
      <c r="F91" s="21" t="n"/>
      <c r="G91" s="21" t="n"/>
      <c r="H91" s="21" t="n"/>
      <c r="I91" s="21" t="n"/>
      <c r="J91" s="16" t="n"/>
      <c r="K91" s="22" t="n"/>
      <c r="L91" s="7">
        <f>IF($F91="","",IFERROR(_xlfn.XLOOKUP($F91,'Sessions'!$A$2:$A$101,'Sessions'!$F$2:$F$101),""))</f>
        <v/>
      </c>
      <c r="M91" s="7">
        <f>IF($F91="","",IFERROR(_xlfn.XLOOKUP($F91,'Sessions'!$A$2:$A$101,'Sessions'!$H$2:$H$101),""))</f>
        <v/>
      </c>
      <c r="N91" s="15">
        <f>IF($A91="","",IF($F91="","Session manquante",IF($L91="","Session inconnue",IF(AND($H91="À confirmer",$J91&lt;&gt;"",$J91&lt;=Paramètres!$B$2),"Relance à effectuer",IF($M91&lt;0,"Capacité dépassée","")))))</f>
        <v/>
      </c>
    </row>
    <row r="92" ht="30" customHeight="1">
      <c r="A92" s="21" t="n"/>
      <c r="B92" s="16" t="n"/>
      <c r="C92" s="14" t="n"/>
      <c r="D92" s="14" t="n"/>
      <c r="E92" s="14" t="n"/>
      <c r="F92" s="21" t="n"/>
      <c r="G92" s="21" t="n"/>
      <c r="H92" s="21" t="n"/>
      <c r="I92" s="21" t="n"/>
      <c r="J92" s="16" t="n"/>
      <c r="K92" s="22" t="n"/>
      <c r="L92" s="9">
        <f>IF($F92="","",IFERROR(_xlfn.XLOOKUP($F92,'Sessions'!$A$2:$A$101,'Sessions'!$F$2:$F$101),""))</f>
        <v/>
      </c>
      <c r="M92" s="9">
        <f>IF($F92="","",IFERROR(_xlfn.XLOOKUP($F92,'Sessions'!$A$2:$A$101,'Sessions'!$H$2:$H$101),""))</f>
        <v/>
      </c>
      <c r="N92" s="23">
        <f>IF($A92="","",IF($F92="","Session manquante",IF($L92="","Session inconnue",IF(AND($H92="À confirmer",$J92&lt;&gt;"",$J92&lt;=Paramètres!$B$2),"Relance à effectuer",IF($M92&lt;0,"Capacité dépassée","")))))</f>
        <v/>
      </c>
    </row>
    <row r="93" ht="30" customHeight="1">
      <c r="A93" s="21" t="n"/>
      <c r="B93" s="16" t="n"/>
      <c r="C93" s="14" t="n"/>
      <c r="D93" s="14" t="n"/>
      <c r="E93" s="14" t="n"/>
      <c r="F93" s="21" t="n"/>
      <c r="G93" s="21" t="n"/>
      <c r="H93" s="21" t="n"/>
      <c r="I93" s="21" t="n"/>
      <c r="J93" s="16" t="n"/>
      <c r="K93" s="22" t="n"/>
      <c r="L93" s="7">
        <f>IF($F93="","",IFERROR(_xlfn.XLOOKUP($F93,'Sessions'!$A$2:$A$101,'Sessions'!$F$2:$F$101),""))</f>
        <v/>
      </c>
      <c r="M93" s="7">
        <f>IF($F93="","",IFERROR(_xlfn.XLOOKUP($F93,'Sessions'!$A$2:$A$101,'Sessions'!$H$2:$H$101),""))</f>
        <v/>
      </c>
      <c r="N93" s="15">
        <f>IF($A93="","",IF($F93="","Session manquante",IF($L93="","Session inconnue",IF(AND($H93="À confirmer",$J93&lt;&gt;"",$J93&lt;=Paramètres!$B$2),"Relance à effectuer",IF($M93&lt;0,"Capacité dépassée","")))))</f>
        <v/>
      </c>
    </row>
    <row r="94" ht="30" customHeight="1">
      <c r="A94" s="21" t="n"/>
      <c r="B94" s="16" t="n"/>
      <c r="C94" s="14" t="n"/>
      <c r="D94" s="14" t="n"/>
      <c r="E94" s="14" t="n"/>
      <c r="F94" s="21" t="n"/>
      <c r="G94" s="21" t="n"/>
      <c r="H94" s="21" t="n"/>
      <c r="I94" s="21" t="n"/>
      <c r="J94" s="16" t="n"/>
      <c r="K94" s="22" t="n"/>
      <c r="L94" s="9">
        <f>IF($F94="","",IFERROR(_xlfn.XLOOKUP($F94,'Sessions'!$A$2:$A$101,'Sessions'!$F$2:$F$101),""))</f>
        <v/>
      </c>
      <c r="M94" s="9">
        <f>IF($F94="","",IFERROR(_xlfn.XLOOKUP($F94,'Sessions'!$A$2:$A$101,'Sessions'!$H$2:$H$101),""))</f>
        <v/>
      </c>
      <c r="N94" s="23">
        <f>IF($A94="","",IF($F94="","Session manquante",IF($L94="","Session inconnue",IF(AND($H94="À confirmer",$J94&lt;&gt;"",$J94&lt;=Paramètres!$B$2),"Relance à effectuer",IF($M94&lt;0,"Capacité dépassée","")))))</f>
        <v/>
      </c>
    </row>
    <row r="95" ht="30" customHeight="1">
      <c r="A95" s="21" t="n"/>
      <c r="B95" s="16" t="n"/>
      <c r="C95" s="14" t="n"/>
      <c r="D95" s="14" t="n"/>
      <c r="E95" s="14" t="n"/>
      <c r="F95" s="21" t="n"/>
      <c r="G95" s="21" t="n"/>
      <c r="H95" s="21" t="n"/>
      <c r="I95" s="21" t="n"/>
      <c r="J95" s="16" t="n"/>
      <c r="K95" s="22" t="n"/>
      <c r="L95" s="7">
        <f>IF($F95="","",IFERROR(_xlfn.XLOOKUP($F95,'Sessions'!$A$2:$A$101,'Sessions'!$F$2:$F$101),""))</f>
        <v/>
      </c>
      <c r="M95" s="7">
        <f>IF($F95="","",IFERROR(_xlfn.XLOOKUP($F95,'Sessions'!$A$2:$A$101,'Sessions'!$H$2:$H$101),""))</f>
        <v/>
      </c>
      <c r="N95" s="15">
        <f>IF($A95="","",IF($F95="","Session manquante",IF($L95="","Session inconnue",IF(AND($H95="À confirmer",$J95&lt;&gt;"",$J95&lt;=Paramètres!$B$2),"Relance à effectuer",IF($M95&lt;0,"Capacité dépassée","")))))</f>
        <v/>
      </c>
    </row>
    <row r="96" ht="30" customHeight="1">
      <c r="A96" s="21" t="n"/>
      <c r="B96" s="16" t="n"/>
      <c r="C96" s="14" t="n"/>
      <c r="D96" s="14" t="n"/>
      <c r="E96" s="14" t="n"/>
      <c r="F96" s="21" t="n"/>
      <c r="G96" s="21" t="n"/>
      <c r="H96" s="21" t="n"/>
      <c r="I96" s="21" t="n"/>
      <c r="J96" s="16" t="n"/>
      <c r="K96" s="22" t="n"/>
      <c r="L96" s="9">
        <f>IF($F96="","",IFERROR(_xlfn.XLOOKUP($F96,'Sessions'!$A$2:$A$101,'Sessions'!$F$2:$F$101),""))</f>
        <v/>
      </c>
      <c r="M96" s="9">
        <f>IF($F96="","",IFERROR(_xlfn.XLOOKUP($F96,'Sessions'!$A$2:$A$101,'Sessions'!$H$2:$H$101),""))</f>
        <v/>
      </c>
      <c r="N96" s="23">
        <f>IF($A96="","",IF($F96="","Session manquante",IF($L96="","Session inconnue",IF(AND($H96="À confirmer",$J96&lt;&gt;"",$J96&lt;=Paramètres!$B$2),"Relance à effectuer",IF($M96&lt;0,"Capacité dépassée","")))))</f>
        <v/>
      </c>
    </row>
    <row r="97" ht="30" customHeight="1">
      <c r="A97" s="21" t="n"/>
      <c r="B97" s="16" t="n"/>
      <c r="C97" s="14" t="n"/>
      <c r="D97" s="14" t="n"/>
      <c r="E97" s="14" t="n"/>
      <c r="F97" s="21" t="n"/>
      <c r="G97" s="21" t="n"/>
      <c r="H97" s="21" t="n"/>
      <c r="I97" s="21" t="n"/>
      <c r="J97" s="16" t="n"/>
      <c r="K97" s="22" t="n"/>
      <c r="L97" s="7">
        <f>IF($F97="","",IFERROR(_xlfn.XLOOKUP($F97,'Sessions'!$A$2:$A$101,'Sessions'!$F$2:$F$101),""))</f>
        <v/>
      </c>
      <c r="M97" s="7">
        <f>IF($F97="","",IFERROR(_xlfn.XLOOKUP($F97,'Sessions'!$A$2:$A$101,'Sessions'!$H$2:$H$101),""))</f>
        <v/>
      </c>
      <c r="N97" s="15">
        <f>IF($A97="","",IF($F97="","Session manquante",IF($L97="","Session inconnue",IF(AND($H97="À confirmer",$J97&lt;&gt;"",$J97&lt;=Paramètres!$B$2),"Relance à effectuer",IF($M97&lt;0,"Capacité dépassée","")))))</f>
        <v/>
      </c>
    </row>
    <row r="98" ht="30" customHeight="1">
      <c r="A98" s="21" t="n"/>
      <c r="B98" s="16" t="n"/>
      <c r="C98" s="14" t="n"/>
      <c r="D98" s="14" t="n"/>
      <c r="E98" s="14" t="n"/>
      <c r="F98" s="21" t="n"/>
      <c r="G98" s="21" t="n"/>
      <c r="H98" s="21" t="n"/>
      <c r="I98" s="21" t="n"/>
      <c r="J98" s="16" t="n"/>
      <c r="K98" s="22" t="n"/>
      <c r="L98" s="9">
        <f>IF($F98="","",IFERROR(_xlfn.XLOOKUP($F98,'Sessions'!$A$2:$A$101,'Sessions'!$F$2:$F$101),""))</f>
        <v/>
      </c>
      <c r="M98" s="9">
        <f>IF($F98="","",IFERROR(_xlfn.XLOOKUP($F98,'Sessions'!$A$2:$A$101,'Sessions'!$H$2:$H$101),""))</f>
        <v/>
      </c>
      <c r="N98" s="23">
        <f>IF($A98="","",IF($F98="","Session manquante",IF($L98="","Session inconnue",IF(AND($H98="À confirmer",$J98&lt;&gt;"",$J98&lt;=Paramètres!$B$2),"Relance à effectuer",IF($M98&lt;0,"Capacité dépassée","")))))</f>
        <v/>
      </c>
    </row>
    <row r="99" ht="30" customHeight="1">
      <c r="A99" s="21" t="n"/>
      <c r="B99" s="16" t="n"/>
      <c r="C99" s="14" t="n"/>
      <c r="D99" s="14" t="n"/>
      <c r="E99" s="14" t="n"/>
      <c r="F99" s="21" t="n"/>
      <c r="G99" s="21" t="n"/>
      <c r="H99" s="21" t="n"/>
      <c r="I99" s="21" t="n"/>
      <c r="J99" s="16" t="n"/>
      <c r="K99" s="22" t="n"/>
      <c r="L99" s="7">
        <f>IF($F99="","",IFERROR(_xlfn.XLOOKUP($F99,'Sessions'!$A$2:$A$101,'Sessions'!$F$2:$F$101),""))</f>
        <v/>
      </c>
      <c r="M99" s="7">
        <f>IF($F99="","",IFERROR(_xlfn.XLOOKUP($F99,'Sessions'!$A$2:$A$101,'Sessions'!$H$2:$H$101),""))</f>
        <v/>
      </c>
      <c r="N99" s="15">
        <f>IF($A99="","",IF($F99="","Session manquante",IF($L99="","Session inconnue",IF(AND($H99="À confirmer",$J99&lt;&gt;"",$J99&lt;=Paramètres!$B$2),"Relance à effectuer",IF($M99&lt;0,"Capacité dépassée","")))))</f>
        <v/>
      </c>
    </row>
    <row r="100" ht="30" customHeight="1">
      <c r="A100" s="21" t="n"/>
      <c r="B100" s="16" t="n"/>
      <c r="C100" s="14" t="n"/>
      <c r="D100" s="14" t="n"/>
      <c r="E100" s="14" t="n"/>
      <c r="F100" s="21" t="n"/>
      <c r="G100" s="21" t="n"/>
      <c r="H100" s="21" t="n"/>
      <c r="I100" s="21" t="n"/>
      <c r="J100" s="16" t="n"/>
      <c r="K100" s="22" t="n"/>
      <c r="L100" s="9">
        <f>IF($F100="","",IFERROR(_xlfn.XLOOKUP($F100,'Sessions'!$A$2:$A$101,'Sessions'!$F$2:$F$101),""))</f>
        <v/>
      </c>
      <c r="M100" s="9">
        <f>IF($F100="","",IFERROR(_xlfn.XLOOKUP($F100,'Sessions'!$A$2:$A$101,'Sessions'!$H$2:$H$101),""))</f>
        <v/>
      </c>
      <c r="N100" s="23">
        <f>IF($A100="","",IF($F100="","Session manquante",IF($L100="","Session inconnue",IF(AND($H100="À confirmer",$J100&lt;&gt;"",$J100&lt;=Paramètres!$B$2),"Relance à effectuer",IF($M100&lt;0,"Capacité dépassée","")))))</f>
        <v/>
      </c>
    </row>
    <row r="101" ht="30" customHeight="1">
      <c r="A101" s="21" t="n"/>
      <c r="B101" s="16" t="n"/>
      <c r="C101" s="14" t="n"/>
      <c r="D101" s="14" t="n"/>
      <c r="E101" s="14" t="n"/>
      <c r="F101" s="21" t="n"/>
      <c r="G101" s="21" t="n"/>
      <c r="H101" s="21" t="n"/>
      <c r="I101" s="21" t="n"/>
      <c r="J101" s="16" t="n"/>
      <c r="K101" s="22" t="n"/>
      <c r="L101" s="7">
        <f>IF($F101="","",IFERROR(_xlfn.XLOOKUP($F101,'Sessions'!$A$2:$A$101,'Sessions'!$F$2:$F$101),""))</f>
        <v/>
      </c>
      <c r="M101" s="7">
        <f>IF($F101="","",IFERROR(_xlfn.XLOOKUP($F101,'Sessions'!$A$2:$A$101,'Sessions'!$H$2:$H$101),""))</f>
        <v/>
      </c>
      <c r="N101" s="15">
        <f>IF($A101="","",IF($F101="","Session manquante",IF($L101="","Session inconnue",IF(AND($H101="À confirmer",$J101&lt;&gt;"",$J101&lt;=Paramètres!$B$2),"Relance à effectuer",IF($M101&lt;0,"Capacité dépassée","")))))</f>
        <v/>
      </c>
    </row>
  </sheetData>
  <conditionalFormatting sqref="A2:A101">
    <cfRule type="expression" priority="1" dxfId="0" stopIfTrue="1">
      <formula>AND($A2&lt;&gt;"",COUNTIF($A$2:$A$101,$A2)&gt;1)</formula>
    </cfRule>
  </conditionalFormatting>
  <conditionalFormatting sqref="H2:H101">
    <cfRule type="expression" priority="2" dxfId="2" stopIfTrue="1">
      <formula>$H2="Confirmée"</formula>
    </cfRule>
    <cfRule type="expression" priority="3" dxfId="6" stopIfTrue="1">
      <formula>$H2="Annulée"</formula>
    </cfRule>
  </conditionalFormatting>
  <conditionalFormatting sqref="N2:N101">
    <cfRule type="expression" priority="4" dxfId="0" stopIfTrue="1">
      <formula>OR($N2="Session inconnue",$N2="Capacité dépassée")</formula>
    </cfRule>
    <cfRule type="expression" priority="5" dxfId="1" stopIfTrue="1">
      <formula>$N2="Relance à effectuer"</formula>
    </cfRule>
    <cfRule type="expression" priority="6" dxfId="3" stopIfTrue="1">
      <formula>$N2="Session manquante"</formula>
    </cfRule>
  </conditionalFormatting>
  <dataValidations count="6">
    <dataValidation sqref="A2:A101" showDropDown="0" showInputMessage="1" showErrorMessage="1" allowBlank="0" errorTitle="Identifiant non valide" error="L’identifiant est obligatoire et doit être unique." promptTitle="Identifiant d’inscription" prompt="Saisissez un identifiant unique, par exemple INS-F011." type="custom">
      <formula1>=AND(A2&lt;&gt;"",COUNTIF($A$2:$A$101,A2)=1)</formula1>
    </dataValidation>
    <dataValidation sqref="F2:F101" showDropDown="0" showInputMessage="1" showErrorMessage="1" allowBlank="0" errorTitle="Session non valide" error="Sélectionnez un code présent dans la feuille Sessions." promptTitle="Affectation à une session" prompt="Sélectionnez une session dans la liste." type="list">
      <formula1>=INDIRECT("Sessions!$A$2:$A$101")</formula1>
    </dataValidation>
    <dataValidation sqref="G2:G101" showDropDown="0" showInputMessage="0" showErrorMessage="1" allowBlank="0" errorTitle="Mode non valide" error="Sélectionnez un mode proposé dans la liste." type="list">
      <formula1>=INDIRECT("'Paramètres'!$E$2:$E$3")</formula1>
    </dataValidation>
    <dataValidation sqref="H2:H101" showDropDown="0" showInputMessage="0" showErrorMessage="1" allowBlank="0" errorTitle="Statut non valide" error="Sélectionnez un statut proposé dans la liste." type="list">
      <formula1>=INDIRECT("'Paramètres'!$D$2:$D$5")</formula1>
    </dataValidation>
    <dataValidation sqref="I2:I101" showDropDown="0" showInputMessage="0" showErrorMessage="1" allowBlank="0" errorTitle="Besoin non valide" error="Sélectionnez un besoin logistique proposé dans la liste." type="list">
      <formula1>=INDIRECT("'Paramètres'!$F$2:$F$5")</formula1>
    </dataValidation>
    <dataValidation sqref="B2:B101 J2:J101" showDropDown="0" showInputMessage="0" showErrorMessage="1" allowBlank="0" errorTitle="Date non valide" error="Saisissez une date au format jj/mm/aaaa." type="date" operator="between">
      <formula1>DATE(2020,1,1)</formula1>
      <formula2>DATE(2100,12,31)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2026-09-08T05:11:40Z</dcterms:created>
  <dcterms:modified xmlns:dcterms="http://purl.org/dc/terms/" xmlns:xsi="http://www.w3.org/2001/XMLSchema-instance" xsi:type="dcterms:W3CDTF">2026-09-08T05:11:42+00:00Z</dcterms:modified>
</cp:coreProperties>
</file>