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ynthèse" sheetId="1" state="visible" r:id="rId1"/>
    <sheet xmlns:r="http://schemas.openxmlformats.org/officeDocument/2006/relationships" name="Équipe" sheetId="2" state="visible" r:id="rId2"/>
    <sheet xmlns:r="http://schemas.openxmlformats.org/officeDocument/2006/relationships" name="Missions" sheetId="3" state="visible" r:id="rId3"/>
    <sheet xmlns:r="http://schemas.openxmlformats.org/officeDocument/2006/relationships" name="Organigramme" sheetId="4" state="visible" r:id="rId4"/>
    <sheet xmlns:r="http://schemas.openxmlformats.org/officeDocument/2006/relationships" name="Paramètres" sheetId="5" state="visible" r:id="rId5"/>
  </sheets>
  <definedNames>
    <definedName name="_xlnm._FilterDatabase" localSheetId="1" hidden="1">'Équipe'!$A$3:$S$123</definedName>
    <definedName name="_xlnm._FilterDatabase" localSheetId="2" hidden="1">'Missions'!$A$3:$J$153</definedName>
    <definedName name="_xlnm._FilterDatabase" localSheetId="3" hidden="1">'Organigramme'!$A$7:$H$127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4">
    <numFmt numFmtId="164" formatCode="dd/mm/yyyy"/>
    <numFmt numFmtId="165" formatCode="0.0 &quot;h&quot;"/>
    <numFmt numFmtId="166" formatCode="0.0%"/>
    <numFmt numFmtId="167" formatCode="0 &quot;jours&quot;"/>
  </numFmts>
  <fonts count="6">
    <font>
      <name val="Calibri"/>
      <family val="2"/>
      <color theme="1"/>
      <sz val="11"/>
      <scheme val="minor"/>
    </font>
    <font>
      <name val="Aptos Display"/>
      <b val="1"/>
      <color rgb="00FFFFFF"/>
      <sz val="16"/>
    </font>
    <font>
      <name val="Aptos"/>
      <b val="1"/>
      <color rgb="00FFFFFF"/>
      <sz val="10"/>
    </font>
    <font>
      <name val="Aptos"/>
      <color rgb="00352646"/>
      <sz val="10"/>
    </font>
    <font>
      <name val="Aptos"/>
      <b val="1"/>
      <color rgb="00352646"/>
      <sz val="10"/>
    </font>
    <font>
      <name val="Aptos"/>
      <i val="1"/>
      <color rgb="00666666"/>
      <sz val="9"/>
    </font>
  </fonts>
  <fills count="9">
    <fill>
      <patternFill/>
    </fill>
    <fill>
      <patternFill patternType="gray125"/>
    </fill>
    <fill>
      <patternFill patternType="solid">
        <fgColor rgb="00352646"/>
      </patternFill>
    </fill>
    <fill>
      <patternFill patternType="solid">
        <fgColor rgb="00DF5149"/>
      </patternFill>
    </fill>
    <fill>
      <patternFill patternType="solid">
        <fgColor rgb="00FFF5ED"/>
      </patternFill>
    </fill>
    <fill>
      <patternFill patternType="solid">
        <fgColor rgb="00FFF0AE"/>
      </patternFill>
    </fill>
    <fill>
      <patternFill patternType="solid">
        <fgColor rgb="00FFFFFF"/>
      </patternFill>
    </fill>
    <fill>
      <patternFill patternType="solid">
        <fgColor rgb="00F2EEF4"/>
      </patternFill>
    </fill>
    <fill>
      <patternFill patternType="solid">
        <fgColor rgb="00397A62"/>
      </patternFill>
    </fill>
  </fills>
  <borders count="6">
    <border>
      <left/>
      <right/>
      <top/>
      <bottom/>
      <diagonal/>
    </border>
    <border>
      <left style="thin">
        <color rgb="00DFD3DF"/>
      </left>
      <right style="thin">
        <color rgb="00DFD3DF"/>
      </right>
      <top style="thin">
        <color rgb="00DFD3DF"/>
      </top>
      <bottom style="thin">
        <color rgb="00DFD3DF"/>
      </bottom>
    </border>
    <border>
      <left/>
      <right/>
      <top style="thin">
        <color rgb="00DFD3DF"/>
      </top>
      <bottom/>
      <diagonal/>
    </border>
    <border>
      <left/>
      <right style="thin">
        <color rgb="00DFD3DF"/>
      </right>
      <top style="thin">
        <color rgb="00DFD3DF"/>
      </top>
      <bottom/>
      <diagonal/>
    </border>
    <border>
      <left/>
      <right/>
      <top style="thin">
        <color rgb="00DFD3DF"/>
      </top>
      <bottom style="thin">
        <color rgb="00DFD3DF"/>
      </bottom>
      <diagonal/>
    </border>
    <border>
      <left/>
      <right style="thin">
        <color rgb="00DFD3DF"/>
      </right>
      <top style="thin">
        <color rgb="00DFD3DF"/>
      </top>
      <bottom style="thin">
        <color rgb="00DFD3DF"/>
      </bottom>
      <diagonal/>
    </border>
  </borders>
  <cellStyleXfs count="1">
    <xf numFmtId="0" fontId="0" fillId="0" borderId="0"/>
  </cellStyleXfs>
  <cellXfs count="53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5" fillId="0" borderId="0" applyAlignment="1" pivotButton="0" quotePrefix="0" xfId="0">
      <alignment horizontal="left" vertical="center" wrapText="1"/>
    </xf>
    <xf numFmtId="0" fontId="2" fillId="3" borderId="1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left" vertical="center" wrapText="1"/>
    </xf>
    <xf numFmtId="0" fontId="2" fillId="8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left" vertical="center" wrapText="1"/>
    </xf>
    <xf numFmtId="0" fontId="4" fillId="7" borderId="1" applyAlignment="1" pivotButton="0" quotePrefix="0" xfId="0">
      <alignment horizontal="left" vertical="center" wrapText="1"/>
    </xf>
    <xf numFmtId="0" fontId="3" fillId="7" borderId="1" applyAlignment="1" pivotButton="0" quotePrefix="0" xfId="0">
      <alignment horizontal="left" vertical="center" wrapText="1"/>
    </xf>
    <xf numFmtId="0" fontId="4" fillId="6" borderId="1" applyAlignment="1" pivotButton="0" quotePrefix="0" xfId="0">
      <alignment horizontal="left" vertical="center" wrapText="1"/>
    </xf>
    <xf numFmtId="0" fontId="3" fillId="6" borderId="1" applyAlignment="1" pivotButton="0" quotePrefix="0" xfId="0">
      <alignment horizontal="left" vertical="center" wrapText="1"/>
    </xf>
    <xf numFmtId="164" fontId="3" fillId="7" borderId="1" applyAlignment="1" pivotButton="0" quotePrefix="0" xfId="0">
      <alignment horizontal="left" vertical="center" wrapText="1"/>
    </xf>
    <xf numFmtId="165" fontId="3" fillId="7" borderId="1" applyAlignment="1" pivotButton="0" quotePrefix="0" xfId="0">
      <alignment horizontal="left" vertical="center" wrapText="1"/>
    </xf>
    <xf numFmtId="166" fontId="3" fillId="4" borderId="1" applyAlignment="1" pivotButton="0" quotePrefix="0" xfId="0">
      <alignment horizontal="left" vertical="center" wrapText="1"/>
    </xf>
    <xf numFmtId="166" fontId="3" fillId="7" borderId="1" applyAlignment="1" pivotButton="0" quotePrefix="0" xfId="0">
      <alignment horizontal="left" vertical="center" wrapText="1"/>
    </xf>
    <xf numFmtId="0" fontId="3" fillId="4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center" vertical="center"/>
    </xf>
    <xf numFmtId="0" fontId="5" fillId="7" borderId="1" applyAlignment="1" pivotButton="0" quotePrefix="0" xfId="0">
      <alignment horizontal="left" vertical="center" wrapText="1"/>
    </xf>
    <xf numFmtId="0" fontId="3" fillId="5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left" vertical="center"/>
    </xf>
    <xf numFmtId="0" fontId="3" fillId="5" borderId="1" applyAlignment="1" pivotButton="0" quotePrefix="0" xfId="0">
      <alignment horizontal="left" vertical="center" wrapText="1"/>
    </xf>
    <xf numFmtId="164" fontId="3" fillId="5" borderId="1" applyAlignment="1" pivotButton="0" quotePrefix="0" xfId="0">
      <alignment horizontal="center" vertical="center"/>
    </xf>
    <xf numFmtId="166" fontId="3" fillId="5" borderId="1" applyAlignment="1" pivotButton="0" quotePrefix="0" xfId="0">
      <alignment horizontal="left" vertical="center"/>
    </xf>
    <xf numFmtId="165" fontId="3" fillId="4" borderId="1" applyAlignment="1" pivotButton="0" quotePrefix="0" xfId="0">
      <alignment horizontal="left" vertical="center"/>
    </xf>
    <xf numFmtId="165" fontId="3" fillId="5" borderId="1" applyAlignment="1" pivotButton="0" quotePrefix="0" xfId="0">
      <alignment horizontal="left" vertical="center"/>
    </xf>
    <xf numFmtId="166" fontId="3" fillId="4" borderId="1" applyAlignment="1" pivotButton="0" quotePrefix="0" xfId="0">
      <alignment horizontal="left" vertical="center"/>
    </xf>
    <xf numFmtId="165" fontId="3" fillId="6" borderId="1" applyAlignment="1" pivotButton="0" quotePrefix="0" xfId="0">
      <alignment horizontal="left" vertical="center"/>
    </xf>
    <xf numFmtId="166" fontId="3" fillId="6" borderId="1" applyAlignment="1" pivotButton="0" quotePrefix="0" xfId="0">
      <alignment horizontal="left" vertical="center"/>
    </xf>
    <xf numFmtId="164" fontId="4" fillId="7" borderId="1" applyAlignment="1" pivotButton="0" quotePrefix="0" xfId="0">
      <alignment horizontal="left" vertical="center" wrapText="1"/>
    </xf>
    <xf numFmtId="166" fontId="4" fillId="7" borderId="1" applyAlignment="1" pivotButton="0" quotePrefix="0" xfId="0">
      <alignment horizontal="left" vertical="center" wrapText="1"/>
    </xf>
    <xf numFmtId="0" fontId="3" fillId="4" borderId="1" applyAlignment="1" pivotButton="0" quotePrefix="0" xfId="0">
      <alignment horizontal="left" vertical="center"/>
    </xf>
    <xf numFmtId="0" fontId="3" fillId="6" borderId="1" applyAlignment="1" pivotButton="0" quotePrefix="0" xfId="0">
      <alignment horizontal="left" vertical="center"/>
    </xf>
    <xf numFmtId="164" fontId="3" fillId="5" borderId="1" applyAlignment="1" pivotButton="0" quotePrefix="0" xfId="0">
      <alignment horizontal="left" vertical="center"/>
    </xf>
    <xf numFmtId="167" fontId="3" fillId="5" borderId="1" applyAlignment="1" pivotButton="0" quotePrefix="0" xfId="0">
      <alignment horizontal="left" vertical="center"/>
    </xf>
    <xf numFmtId="0" fontId="2" fillId="3" borderId="1" applyAlignment="1" pivotButton="0" quotePrefix="0" xfId="0">
      <alignment horizontal="left" vertical="center"/>
    </xf>
    <xf numFmtId="0" fontId="5" fillId="0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0" fillId="0" borderId="5" pivotButton="0" quotePrefix="0" xfId="0"/>
    <xf numFmtId="164" fontId="3" fillId="7" borderId="1" applyAlignment="1" pivotButton="0" quotePrefix="0" xfId="0">
      <alignment horizontal="left" vertical="center" wrapText="1"/>
    </xf>
    <xf numFmtId="165" fontId="3" fillId="7" borderId="1" applyAlignment="1" pivotButton="0" quotePrefix="0" xfId="0">
      <alignment horizontal="left" vertical="center" wrapText="1"/>
    </xf>
    <xf numFmtId="166" fontId="3" fillId="4" borderId="1" applyAlignment="1" pivotButton="0" quotePrefix="0" xfId="0">
      <alignment horizontal="left" vertical="center" wrapText="1"/>
    </xf>
    <xf numFmtId="166" fontId="3" fillId="7" borderId="1" applyAlignment="1" pivotButton="0" quotePrefix="0" xfId="0">
      <alignment horizontal="left" vertical="center" wrapText="1"/>
    </xf>
    <xf numFmtId="164" fontId="3" fillId="5" borderId="1" applyAlignment="1" pivotButton="0" quotePrefix="0" xfId="0">
      <alignment horizontal="center" vertical="center"/>
    </xf>
    <xf numFmtId="166" fontId="3" fillId="5" borderId="1" applyAlignment="1" pivotButton="0" quotePrefix="0" xfId="0">
      <alignment horizontal="left" vertical="center"/>
    </xf>
    <xf numFmtId="165" fontId="3" fillId="4" borderId="1" applyAlignment="1" pivotButton="0" quotePrefix="0" xfId="0">
      <alignment horizontal="left" vertical="center"/>
    </xf>
    <xf numFmtId="165" fontId="3" fillId="5" borderId="1" applyAlignment="1" pivotButton="0" quotePrefix="0" xfId="0">
      <alignment horizontal="left" vertical="center"/>
    </xf>
    <xf numFmtId="166" fontId="3" fillId="4" borderId="1" applyAlignment="1" pivotButton="0" quotePrefix="0" xfId="0">
      <alignment horizontal="left" vertical="center"/>
    </xf>
    <xf numFmtId="165" fontId="3" fillId="6" borderId="1" applyAlignment="1" pivotButton="0" quotePrefix="0" xfId="0">
      <alignment horizontal="left" vertical="center"/>
    </xf>
    <xf numFmtId="166" fontId="3" fillId="6" borderId="1" applyAlignment="1" pivotButton="0" quotePrefix="0" xfId="0">
      <alignment horizontal="left" vertical="center"/>
    </xf>
    <xf numFmtId="164" fontId="4" fillId="7" borderId="1" applyAlignment="1" pivotButton="0" quotePrefix="0" xfId="0">
      <alignment horizontal="left" vertical="center" wrapText="1"/>
    </xf>
    <xf numFmtId="166" fontId="4" fillId="7" borderId="1" applyAlignment="1" pivotButton="0" quotePrefix="0" xfId="0">
      <alignment horizontal="left" vertical="center" wrapText="1"/>
    </xf>
    <xf numFmtId="164" fontId="3" fillId="5" borderId="1" applyAlignment="1" pivotButton="0" quotePrefix="0" xfId="0">
      <alignment horizontal="left" vertical="center"/>
    </xf>
    <xf numFmtId="167" fontId="3" fillId="5" borderId="1" applyAlignment="1" pivotButton="0" quotePrefix="0" xfId="0">
      <alignment horizontal="left" vertical="center"/>
    </xf>
  </cellXfs>
  <cellStyles count="1">
    <cellStyle name="Normal" xfId="0" builtinId="0" hidden="0"/>
  </cellStyles>
  <dxfs count="4">
    <dxf>
      <font>
        <name val="Aptos"/>
        <b val="1"/>
        <color rgb="00FFFFFF"/>
        <sz val="10"/>
      </font>
      <fill>
        <patternFill patternType="solid">
          <fgColor rgb="00DF5149"/>
        </patternFill>
      </fill>
    </dxf>
    <dxf>
      <font>
        <name val="Aptos"/>
        <b val="1"/>
        <color rgb="00352646"/>
        <sz val="10"/>
      </font>
      <fill>
        <patternFill patternType="solid">
          <fgColor rgb="00F2A65A"/>
        </patternFill>
      </fill>
    </dxf>
    <dxf>
      <font>
        <name val="Aptos"/>
        <b val="1"/>
        <color rgb="00FFFFFF"/>
        <sz val="10"/>
      </font>
      <fill>
        <patternFill patternType="solid">
          <fgColor rgb="00397A62"/>
        </patternFill>
      </fill>
    </dxf>
    <dxf>
      <font>
        <name val="Aptos"/>
        <i val="1"/>
        <color rgb="00666666"/>
        <sz val="9"/>
      </font>
      <fill>
        <patternFill patternType="solid">
          <fgColor rgb="00D9D9D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ables/table1.xml><?xml version="1.0" encoding="utf-8"?>
<table xmlns="http://schemas.openxmlformats.org/spreadsheetml/2006/main" id="1" name="tblEquipe" displayName="tblEquipe" ref="A3:S123" headerRowCount="1">
  <autoFilter ref="A3:S123"/>
  <tableColumns count="19">
    <tableColumn id="1" name="Ordre d’affichage"/>
    <tableColumn id="2" name="ID poste"/>
    <tableColumn id="3" name="Nom affiché"/>
    <tableColumn id="4" name="Rôle"/>
    <tableColumn id="5" name="Pôle"/>
    <tableColumn id="6" name="ID responsable"/>
    <tableColumn id="7" name="Niveau"/>
    <tableColumn id="8" name="Statut"/>
    <tableColumn id="9" name="Zone"/>
    <tableColumn id="10" name="Date de début"/>
    <tableColumn id="11" name="Date de fin"/>
    <tableColumn id="12" name="Disponibilité (%)"/>
    <tableColumn id="13" name="Heures disponibles"/>
    <tableColumn id="14" name="Charge prévue (h)"/>
    <tableColumn id="15" name="Taux de charge"/>
    <tableColumn id="16" name="Missions clés"/>
    <tableColumn id="17" name="Responsable affiché"/>
    <tableColumn id="18" name="Niveau attendu"/>
    <tableColumn id="19" name="Alerte hiérarchie"/>
  </tableColumns>
</table>
</file>

<file path=xl/tables/table2.xml><?xml version="1.0" encoding="utf-8"?>
<table xmlns="http://schemas.openxmlformats.org/spreadsheetml/2006/main" id="2" name="tblMissions" displayName="tblMissions" ref="A3:J153" headerRowCount="1">
  <autoFilter ref="A3:J153"/>
  <tableColumns count="10">
    <tableColumn id="1" name="ID mission"/>
    <tableColumn id="2" name="Mission"/>
    <tableColumn id="3" name="Pôle"/>
    <tableColumn id="4" name="ID poste attribué"/>
    <tableColumn id="5" name="Rôle attribué"/>
    <tableColumn id="6" name="Priorité"/>
    <tableColumn id="7" name="Échéance"/>
    <tableColumn id="8" name="Statut"/>
    <tableColumn id="9" name="Charge estimée (h)"/>
    <tableColumn id="10" name="Alerte"/>
  </tableColumns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sheet1.xml><?xml version="1.0" encoding="utf-8"?>
<worksheet xmlns="http://schemas.openxmlformats.org/spreadsheetml/2006/main">
  <sheetPr>
    <tabColor rgb="00352646"/>
    <outlinePr summaryBelow="1" summaryRight="1"/>
    <pageSetUpPr/>
  </sheetPr>
  <dimension ref="A1:F21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1" customWidth="1" min="1" max="1"/>
    <col width="23" customWidth="1" min="2" max="2"/>
    <col width="45" customWidth="1" min="3" max="3"/>
    <col width="28" customWidth="1" min="4" max="4"/>
    <col width="34" customWidth="1" min="5" max="5"/>
    <col width="20" customWidth="1" min="6" max="6"/>
  </cols>
  <sheetData>
    <row r="1" ht="29" customHeight="1">
      <c r="A1" s="1" t="inlineStr">
        <is>
          <t>Synthèse — Convention professionnelle fictive</t>
        </is>
      </c>
      <c r="B1" s="36" t="n"/>
      <c r="C1" s="36" t="n"/>
      <c r="D1" s="36" t="n"/>
      <c r="E1" s="36" t="n"/>
      <c r="F1" s="37" t="n"/>
    </row>
    <row r="2" ht="29" customHeight="1">
      <c r="A2" s="2" t="inlineStr">
        <is>
          <t>Outil interne d’aide à la décision : vérifier la couverture des fonctions et missions, la lisibilité hiérarchique et la charge prévisionnelle.</t>
        </is>
      </c>
    </row>
    <row r="3"/>
    <row r="4" ht="31" customHeight="1">
      <c r="A4" s="3" t="inlineStr">
        <is>
          <t>Indicateur principal</t>
        </is>
      </c>
      <c r="B4" s="3" t="inlineStr">
        <is>
          <t>Valeur</t>
        </is>
      </c>
      <c r="C4" s="3" t="inlineStr">
        <is>
          <t>Lecture</t>
        </is>
      </c>
      <c r="D4" s="3" t="inlineStr">
        <is>
          <t>Hypothèse</t>
        </is>
      </c>
      <c r="E4" s="3" t="inlineStr">
        <is>
          <t>Valeur</t>
        </is>
      </c>
      <c r="F4" s="3" t="inlineStr">
        <is>
          <t>Origine</t>
        </is>
      </c>
    </row>
    <row r="5" ht="31" customHeight="1">
      <c r="A5" s="4" t="inlineStr">
        <is>
          <t>Effectif actif</t>
        </is>
      </c>
      <c r="B5" s="5">
        <f>IFERROR(COUNTIF('Équipe'!$H$4:$H$123,"Actif"),0)</f>
        <v/>
      </c>
      <c r="C5" s="6" t="inlineStr">
        <is>
          <t>Postes actuellement marqués « Actif »</t>
        </is>
      </c>
      <c r="D5" s="7" t="inlineStr">
        <is>
          <t>Nom de l’événement</t>
        </is>
      </c>
      <c r="E5" s="8">
        <f>'Paramètres'!$B$3</f>
        <v/>
      </c>
      <c r="F5" s="8" t="inlineStr">
        <is>
          <t>Paramètres</t>
        </is>
      </c>
    </row>
    <row r="6" ht="31" customHeight="1">
      <c r="A6" s="9" t="inlineStr">
        <is>
          <t>Postes vacants</t>
        </is>
      </c>
      <c r="B6" s="10">
        <f>IFERROR(COUNTIF('Équipe'!$H$4:$H$123,"Vacant"),0)</f>
        <v/>
      </c>
      <c r="C6" s="10" t="inlineStr">
        <is>
          <t>Fonctions prévues sans profil affecté</t>
        </is>
      </c>
      <c r="D6" s="7" t="inlineStr">
        <is>
          <t>Date de référence</t>
        </is>
      </c>
      <c r="E6" s="38">
        <f>'Paramètres'!$B$4</f>
        <v/>
      </c>
      <c r="F6" s="8" t="inlineStr">
        <is>
          <t>Paramètres</t>
        </is>
      </c>
    </row>
    <row r="7" ht="31" customHeight="1">
      <c r="A7" s="4" t="inlineStr">
        <is>
          <t>Missions non attribuées</t>
        </is>
      </c>
      <c r="B7" s="6">
        <f>IFERROR(COUNTIF('Missions'!$J$4:$J$153,"Non attribuée"),0)</f>
        <v/>
      </c>
      <c r="C7" s="6" t="inlineStr">
        <is>
          <t>Missions sans ID poste</t>
        </is>
      </c>
      <c r="D7" s="7" t="inlineStr">
        <is>
          <t>Date de l’événement</t>
        </is>
      </c>
      <c r="E7" s="38">
        <f>'Paramètres'!$B$5</f>
        <v/>
      </c>
      <c r="F7" s="8" t="inlineStr">
        <is>
          <t>Paramètres</t>
        </is>
      </c>
    </row>
    <row r="8" ht="31" customHeight="1">
      <c r="A8" s="9" t="inlineStr">
        <is>
          <t>Alertes hiérarchiques</t>
        </is>
      </c>
      <c r="B8" s="10">
        <f>IFERROR(COUNTIF('Équipe'!$S$4:$S$123,"?*"),0)</f>
        <v/>
      </c>
      <c r="C8" s="10" t="inlineStr">
        <is>
          <t>Rattachements ou niveaux à examiner</t>
        </is>
      </c>
      <c r="D8" s="7" t="inlineStr">
        <is>
          <t>Heures hebdomadaires</t>
        </is>
      </c>
      <c r="E8" s="39">
        <f>'Paramètres'!$B$6</f>
        <v/>
      </c>
      <c r="F8" s="8" t="inlineStr">
        <is>
          <t>Paramètres</t>
        </is>
      </c>
    </row>
    <row r="9" ht="31" customHeight="1">
      <c r="A9" s="4" t="inlineStr">
        <is>
          <t>Taux moyen des actifs</t>
        </is>
      </c>
      <c r="B9" s="40">
        <f>IFERROR(AVERAGEIFS('Équipe'!$O$4:$O$123,'Équipe'!$H$4:$H$123,"Actif"),"")</f>
        <v/>
      </c>
      <c r="C9" s="6" t="inlineStr">
        <is>
          <t>Moyenne des charges calculables</t>
        </is>
      </c>
      <c r="D9" s="7" t="inlineStr">
        <is>
          <t>Seuil de surcharge</t>
        </is>
      </c>
      <c r="E9" s="41">
        <f>'Paramètres'!$B$7</f>
        <v/>
      </c>
      <c r="F9" s="8" t="inlineStr">
        <is>
          <t>Paramètres</t>
        </is>
      </c>
    </row>
    <row r="10"/>
    <row r="11"/>
    <row r="12" ht="31" customHeight="1">
      <c r="A12" s="3" t="inlineStr">
        <is>
          <t>Contrôle</t>
        </is>
      </c>
      <c r="B12" s="3" t="inlineStr">
        <is>
          <t>Nombre</t>
        </is>
      </c>
      <c r="C12" s="3" t="inlineStr">
        <is>
          <t>Interprétation</t>
        </is>
      </c>
    </row>
    <row r="13" ht="29" customHeight="1">
      <c r="A13" s="4" t="inlineStr">
        <is>
          <t>ID poste dupliqués</t>
        </is>
      </c>
      <c r="B13" s="15">
        <f>IFERROR(COUNTA('Équipe'!$B$4:$B$123)-SUMPRODUCT(('Équipe'!$B$4:$B$123&lt;&gt;"")/COUNTIF('Équipe'!$B$4:$B$123,'Équipe'!$B$4:$B$123)),0)</f>
        <v/>
      </c>
      <c r="C13" s="6" t="inlineStr">
        <is>
          <t>Doit rester à zéro</t>
        </is>
      </c>
    </row>
    <row r="14" ht="29" customHeight="1">
      <c r="A14" s="9" t="inlineStr">
        <is>
          <t>ID mission dupliqués</t>
        </is>
      </c>
      <c r="B14" s="16">
        <f>IFERROR(COUNTA('Missions'!$A$4:$A$153)-SUMPRODUCT(('Missions'!$A$4:$A$153&lt;&gt;"")/COUNTIF('Missions'!$A$4:$A$153,'Missions'!$A$4:$A$153)),0)</f>
        <v/>
      </c>
      <c r="C14" s="10" t="inlineStr">
        <is>
          <t>Doit rester à zéro</t>
        </is>
      </c>
    </row>
    <row r="15" ht="29" customHeight="1">
      <c r="A15" s="4" t="inlineStr">
        <is>
          <t>Auto-rattachements</t>
        </is>
      </c>
      <c r="B15" s="15">
        <f>IFERROR(COUNTIF('Équipe'!$S$4:$S$123,"Auto-rattachement"),0)</f>
        <v/>
      </c>
      <c r="C15" s="6" t="inlineStr">
        <is>
          <t>Responsable identique au poste</t>
        </is>
      </c>
    </row>
    <row r="16" ht="29" customHeight="1">
      <c r="A16" s="9" t="inlineStr">
        <is>
          <t>Responsables absents</t>
        </is>
      </c>
      <c r="B16" s="16">
        <f>IFERROR(COUNTIF('Équipe'!$S$4:$S$123,"Responsable absent"),0)</f>
        <v/>
      </c>
      <c r="C16" s="10" t="inlineStr">
        <is>
          <t>ID responsable non trouvé</t>
        </is>
      </c>
    </row>
    <row r="17" ht="29" customHeight="1">
      <c r="A17" s="4" t="inlineStr">
        <is>
          <t>Postes actifs surchargés</t>
        </is>
      </c>
      <c r="B17" s="15">
        <f>IFERROR(COUNTIFS('Équipe'!$H$4:$H$123,"Actif",'Équipe'!$O$4:$O$123,"&gt;"&amp;'Paramètres'!$B$7),0)</f>
        <v/>
      </c>
      <c r="C17" s="6" t="inlineStr">
        <is>
          <t>Taux supérieur au seuil modifiable</t>
        </is>
      </c>
    </row>
    <row r="18" ht="29" customHeight="1">
      <c r="A18" s="9" t="inlineStr">
        <is>
          <t>Missions en retard</t>
        </is>
      </c>
      <c r="B18" s="16">
        <f>IFERROR(COUNTIF('Missions'!$J$4:$J$153,"En retard"),0)</f>
        <v/>
      </c>
      <c r="C18" s="10" t="inlineStr">
        <is>
          <t>Échéance antérieure à la référence</t>
        </is>
      </c>
    </row>
    <row r="19"/>
    <row r="20"/>
    <row r="21" ht="42" customHeight="1">
      <c r="A21" s="7" t="inlineStr">
        <is>
          <t>Lecture globale</t>
        </is>
      </c>
      <c r="B21" s="7">
        <f>IF(OR(B6&gt;0,B7&gt;0,B8&gt;0,B13&gt;0,B14&gt;0,B15&gt;0,B16&gt;0,B17&gt;0,B18&gt;0),"À examiner avec les responsables de pôles","Couverture sans alerte détectée, à confirmer en réunion")</f>
        <v/>
      </c>
      <c r="C21" s="17" t="inlineStr">
        <is>
          <t>Cette lecture reste une aide interne et ne constitue pas une validation officielle.</t>
        </is>
      </c>
    </row>
  </sheetData>
  <mergeCells count="1">
    <mergeCell ref="A1:F1"/>
  </mergeCells>
  <conditionalFormatting sqref="B6:B8">
    <cfRule type="expression" priority="1" dxfId="0">
      <formula>B6&gt;0</formula>
    </cfRule>
  </conditionalFormatting>
  <conditionalFormatting sqref="B9">
    <cfRule type="expression" priority="2" dxfId="0">
      <formula>AND(ISNUMBER(B9),B9&gt;'Paramètres'!$B$7)</formula>
    </cfRule>
    <cfRule type="expression" priority="3" dxfId="1">
      <formula>AND(ISNUMBER(B9),B9&gt;=0.8,B9&lt;='Paramètres'!$B$7)</formula>
    </cfRule>
  </conditionalFormatting>
  <conditionalFormatting sqref="B13:B18">
    <cfRule type="expression" priority="4" dxfId="0">
      <formula>B13&gt;0</formula>
    </cfRule>
  </conditionalFormatting>
  <conditionalFormatting sqref="B21">
    <cfRule type="expression" priority="5" dxfId="0">
      <formula>OR($B$6&gt;0,$B$7&gt;0,$B$8&gt;0,$B$13&gt;0,$B$14&gt;0,$B$15&gt;0,$B$16&gt;0,$B$17&gt;0,$B$18&gt;0)</formula>
    </cfRule>
    <cfRule type="expression" priority="6" dxfId="2">
      <formula>AND($B$6=0,$B$7=0,$B$8=0,$B$13=0,$B$14=0,$B$15=0,$B$16=0,$B$17=0,$B$18=0)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DF5149"/>
    <outlinePr summaryBelow="1" summaryRight="1"/>
    <pageSetUpPr/>
  </sheetPr>
  <dimension ref="A1:V123"/>
  <sheetViews>
    <sheetView showGridLines="0" zoomScale="8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8" customWidth="1" min="1" max="1"/>
    <col width="14" customWidth="1" min="2" max="2"/>
    <col width="20" customWidth="1" min="3" max="3"/>
    <col width="27" customWidth="1" min="4" max="4"/>
    <col width="18" customWidth="1" min="5" max="5"/>
    <col width="18" customWidth="1" min="6" max="6"/>
    <col width="10" customWidth="1" min="7" max="7"/>
    <col width="13" customWidth="1" min="8" max="8"/>
    <col width="21" customWidth="1" min="9" max="9"/>
    <col width="15" customWidth="1" min="10" max="10"/>
    <col width="15" customWidth="1" min="11" max="11"/>
    <col width="18" customWidth="1" min="12" max="12"/>
    <col width="19" customWidth="1" min="13" max="13"/>
    <col width="19" customWidth="1" min="14" max="14"/>
    <col width="16" customWidth="1" min="15" max="15"/>
    <col width="34" customWidth="1" min="16" max="16"/>
    <col width="25" customWidth="1" min="17" max="17"/>
    <col width="17" customWidth="1" min="18" max="18"/>
    <col width="24" customWidth="1" min="19" max="19"/>
    <col hidden="1" width="13" customWidth="1" min="20" max="20"/>
    <col hidden="1" width="13" customWidth="1" min="21" max="21"/>
    <col hidden="1" width="13" customWidth="1" min="22" max="22"/>
  </cols>
  <sheetData>
    <row r="1" ht="29" customHeight="1">
      <c r="A1" s="1" t="inlineStr">
        <is>
          <t>Équipe — Convention professionnelle fictive</t>
        </is>
      </c>
      <c r="B1" s="36" t="n"/>
      <c r="C1" s="36" t="n"/>
      <c r="D1" s="36" t="n"/>
      <c r="E1" s="36" t="n"/>
      <c r="F1" s="36" t="n"/>
      <c r="G1" s="36" t="n"/>
      <c r="H1" s="36" t="n"/>
      <c r="I1" s="36" t="n"/>
      <c r="J1" s="36" t="n"/>
      <c r="K1" s="36" t="n"/>
      <c r="L1" s="36" t="n"/>
      <c r="M1" s="36" t="n"/>
      <c r="N1" s="36" t="n"/>
      <c r="O1" s="36" t="n"/>
      <c r="P1" s="36" t="n"/>
      <c r="Q1" s="36" t="n"/>
      <c r="R1" s="36" t="n"/>
      <c r="S1" s="37" t="n"/>
    </row>
    <row r="2" ht="27" customHeight="1">
      <c r="A2" s="2" t="inlineStr">
        <is>
          <t>Saisir les postes dans l’ordre hiérarchique souhaité. Les cellules jaunes sont modifiables ; les autres colonnes sont calculées.</t>
        </is>
      </c>
    </row>
    <row r="3" ht="31" customHeight="1">
      <c r="A3" s="3" t="inlineStr">
        <is>
          <t>Ordre d’affichage</t>
        </is>
      </c>
      <c r="B3" s="3" t="inlineStr">
        <is>
          <t>ID poste</t>
        </is>
      </c>
      <c r="C3" s="3" t="inlineStr">
        <is>
          <t>Nom affiché</t>
        </is>
      </c>
      <c r="D3" s="3" t="inlineStr">
        <is>
          <t>Rôle</t>
        </is>
      </c>
      <c r="E3" s="3" t="inlineStr">
        <is>
          <t>Pôle</t>
        </is>
      </c>
      <c r="F3" s="3" t="inlineStr">
        <is>
          <t>ID responsable</t>
        </is>
      </c>
      <c r="G3" s="3" t="inlineStr">
        <is>
          <t>Niveau</t>
        </is>
      </c>
      <c r="H3" s="3" t="inlineStr">
        <is>
          <t>Statut</t>
        </is>
      </c>
      <c r="I3" s="3" t="inlineStr">
        <is>
          <t>Zone</t>
        </is>
      </c>
      <c r="J3" s="3" t="inlineStr">
        <is>
          <t>Date de début</t>
        </is>
      </c>
      <c r="K3" s="3" t="inlineStr">
        <is>
          <t>Date de fin</t>
        </is>
      </c>
      <c r="L3" s="3" t="inlineStr">
        <is>
          <t>Disponibilité (%)</t>
        </is>
      </c>
      <c r="M3" s="3" t="inlineStr">
        <is>
          <t>Heures disponibles</t>
        </is>
      </c>
      <c r="N3" s="3" t="inlineStr">
        <is>
          <t>Charge prévue (h)</t>
        </is>
      </c>
      <c r="O3" s="3" t="inlineStr">
        <is>
          <t>Taux de charge</t>
        </is>
      </c>
      <c r="P3" s="3" t="inlineStr">
        <is>
          <t>Missions clés</t>
        </is>
      </c>
      <c r="Q3" s="3" t="inlineStr">
        <is>
          <t>Responsable affiché</t>
        </is>
      </c>
      <c r="R3" s="3" t="inlineStr">
        <is>
          <t>Niveau attendu</t>
        </is>
      </c>
      <c r="S3" s="3" t="inlineStr">
        <is>
          <t>Alerte hiérarchie</t>
        </is>
      </c>
    </row>
    <row r="4" ht="29" customHeight="1">
      <c r="A4" s="18" t="n">
        <v>1</v>
      </c>
      <c r="B4" s="19" t="inlineStr">
        <is>
          <t>POST-001</t>
        </is>
      </c>
      <c r="C4" s="20" t="inlineStr">
        <is>
          <t>Profil fictif A</t>
        </is>
      </c>
      <c r="D4" s="20" t="inlineStr">
        <is>
          <t>Direction événement</t>
        </is>
      </c>
      <c r="E4" s="19" t="inlineStr">
        <is>
          <t>Direction</t>
        </is>
      </c>
      <c r="F4" s="19" t="n"/>
      <c r="G4" s="18" t="n">
        <v>0</v>
      </c>
      <c r="H4" s="19" t="inlineStr">
        <is>
          <t>Actif</t>
        </is>
      </c>
      <c r="I4" s="20" t="inlineStr">
        <is>
          <t>Tous espaces</t>
        </is>
      </c>
      <c r="J4" s="42" t="n">
        <v>46266</v>
      </c>
      <c r="K4" s="42" t="n">
        <v>46315</v>
      </c>
      <c r="L4" s="43" t="n">
        <v>1</v>
      </c>
      <c r="M4" s="44">
        <f>IF(L4="","",'Paramètres'!$B$6*L4)</f>
        <v/>
      </c>
      <c r="N4" s="45" t="n">
        <v>32</v>
      </c>
      <c r="O4" s="46">
        <f>IF(OR(N4="",M4=""),"",IFERROR(N4/M4,""))</f>
        <v/>
      </c>
      <c r="P4" s="20" t="inlineStr">
        <is>
          <t>Arbitrages et gouvernance</t>
        </is>
      </c>
      <c r="Q4" s="6">
        <f>IF(B4="","",IF(F4="","",IFERROR(INDEX($C$4:$C$123,MATCH(F4,$B$4:$B$123,0)),"Responsable introuvable")))</f>
        <v/>
      </c>
      <c r="R4" s="15">
        <f>IF(B4="","",IF(F4="",0,IFERROR(INDEX($G$4:$G$123,MATCH(F4,$B$4:$B$123,0))+1,"")))</f>
        <v/>
      </c>
      <c r="S4" s="6">
        <f>IF(B4="","",IF(F4=B4,"Auto-rattachement",IF(R4="","Responsable absent",IF(G4&lt;&gt;R4,"Niveau incohérent",""))))</f>
        <v/>
      </c>
      <c r="T4">
        <f>'Paramètres'!D3</f>
        <v/>
      </c>
      <c r="U4">
        <f>'Paramètres'!E3</f>
        <v/>
      </c>
      <c r="V4">
        <f>IF(B4="","",B4)</f>
        <v/>
      </c>
    </row>
    <row r="5" ht="29" customHeight="1">
      <c r="A5" s="18" t="n">
        <v>2</v>
      </c>
      <c r="B5" s="19" t="inlineStr">
        <is>
          <t>POST-002</t>
        </is>
      </c>
      <c r="C5" s="20" t="inlineStr">
        <is>
          <t>Profil fictif B</t>
        </is>
      </c>
      <c r="D5" s="20" t="inlineStr">
        <is>
          <t>Coordination générale</t>
        </is>
      </c>
      <c r="E5" s="19" t="inlineStr">
        <is>
          <t>Coordination</t>
        </is>
      </c>
      <c r="F5" s="19" t="inlineStr">
        <is>
          <t>POST-001</t>
        </is>
      </c>
      <c r="G5" s="18" t="n">
        <v>1</v>
      </c>
      <c r="H5" s="19" t="inlineStr">
        <is>
          <t>Actif</t>
        </is>
      </c>
      <c r="I5" s="20" t="inlineStr">
        <is>
          <t>Pilotage général</t>
        </is>
      </c>
      <c r="J5" s="42" t="n">
        <v>46266</v>
      </c>
      <c r="K5" s="42" t="n">
        <v>46315</v>
      </c>
      <c r="L5" s="43" t="n">
        <v>1</v>
      </c>
      <c r="M5" s="47">
        <f>IF(L5="","",'Paramètres'!$B$6*L5)</f>
        <v/>
      </c>
      <c r="N5" s="45" t="n">
        <v>30</v>
      </c>
      <c r="O5" s="48">
        <f>IF(OR(N5="",M5=""),"",IFERROR(N5/M5,""))</f>
        <v/>
      </c>
      <c r="P5" s="20" t="inlineStr">
        <is>
          <t>Planning et coordination des pôles</t>
        </is>
      </c>
      <c r="Q5" s="10">
        <f>IF(B5="","",IF(F5="","",IFERROR(INDEX($C$4:$C$123,MATCH(F5,$B$4:$B$123,0)),"Responsable introuvable")))</f>
        <v/>
      </c>
      <c r="R5" s="16">
        <f>IF(B5="","",IF(F5="",0,IFERROR(INDEX($G$4:$G$123,MATCH(F5,$B$4:$B$123,0))+1,"")))</f>
        <v/>
      </c>
      <c r="S5" s="10">
        <f>IF(B5="","",IF(F5=B5,"Auto-rattachement",IF(R5="","Responsable absent",IF(G5&lt;&gt;R5,"Niveau incohérent",""))))</f>
        <v/>
      </c>
      <c r="T5">
        <f>'Paramètres'!D4</f>
        <v/>
      </c>
      <c r="U5">
        <f>'Paramètres'!E4</f>
        <v/>
      </c>
      <c r="V5">
        <f>IF(B5="","",B5)</f>
        <v/>
      </c>
    </row>
    <row r="6" ht="29" customHeight="1">
      <c r="A6" s="18" t="n">
        <v>3</v>
      </c>
      <c r="B6" s="19" t="inlineStr">
        <is>
          <t>POST-003</t>
        </is>
      </c>
      <c r="C6" s="20" t="inlineStr">
        <is>
          <t>Profil fictif C</t>
        </is>
      </c>
      <c r="D6" s="20" t="inlineStr">
        <is>
          <t>Logistique</t>
        </is>
      </c>
      <c r="E6" s="19" t="inlineStr">
        <is>
          <t>Logistique</t>
        </is>
      </c>
      <c r="F6" s="19" t="inlineStr">
        <is>
          <t>POST-002</t>
        </is>
      </c>
      <c r="G6" s="18" t="n">
        <v>2</v>
      </c>
      <c r="H6" s="19" t="inlineStr">
        <is>
          <t>Actif</t>
        </is>
      </c>
      <c r="I6" s="20" t="inlineStr">
        <is>
          <t>Espaces et flux</t>
        </is>
      </c>
      <c r="J6" s="42" t="n">
        <v>46266</v>
      </c>
      <c r="K6" s="42" t="n">
        <v>46315</v>
      </c>
      <c r="L6" s="43" t="n">
        <v>1</v>
      </c>
      <c r="M6" s="44">
        <f>IF(L6="","",'Paramètres'!$B$6*L6)</f>
        <v/>
      </c>
      <c r="N6" s="45" t="n">
        <v>42</v>
      </c>
      <c r="O6" s="46">
        <f>IF(OR(N6="",M6=""),"",IFERROR(N6/M6,""))</f>
        <v/>
      </c>
      <c r="P6" s="20" t="inlineStr">
        <is>
          <t>Implantation, livraisons et circulation</t>
        </is>
      </c>
      <c r="Q6" s="6">
        <f>IF(B6="","",IF(F6="","",IFERROR(INDEX($C$4:$C$123,MATCH(F6,$B$4:$B$123,0)),"Responsable introuvable")))</f>
        <v/>
      </c>
      <c r="R6" s="15">
        <f>IF(B6="","",IF(F6="",0,IFERROR(INDEX($G$4:$G$123,MATCH(F6,$B$4:$B$123,0))+1,"")))</f>
        <v/>
      </c>
      <c r="S6" s="6">
        <f>IF(B6="","",IF(F6=B6,"Auto-rattachement",IF(R6="","Responsable absent",IF(G6&lt;&gt;R6,"Niveau incohérent",""))))</f>
        <v/>
      </c>
      <c r="T6">
        <f>'Paramètres'!D5</f>
        <v/>
      </c>
      <c r="U6">
        <f>'Paramètres'!E5</f>
        <v/>
      </c>
      <c r="V6">
        <f>IF(B6="","",B6)</f>
        <v/>
      </c>
    </row>
    <row r="7" ht="29" customHeight="1">
      <c r="A7" s="18" t="n">
        <v>4</v>
      </c>
      <c r="B7" s="19" t="inlineStr">
        <is>
          <t>POST-004</t>
        </is>
      </c>
      <c r="C7" s="20" t="inlineStr">
        <is>
          <t>Profil fictif D</t>
        </is>
      </c>
      <c r="D7" s="20" t="inlineStr">
        <is>
          <t>Programme</t>
        </is>
      </c>
      <c r="E7" s="19" t="inlineStr">
        <is>
          <t>Programme</t>
        </is>
      </c>
      <c r="F7" s="19" t="inlineStr">
        <is>
          <t>POST-002</t>
        </is>
      </c>
      <c r="G7" s="18" t="n">
        <v>2</v>
      </c>
      <c r="H7" s="19" t="inlineStr">
        <is>
          <t>Actif</t>
        </is>
      </c>
      <c r="I7" s="20" t="inlineStr">
        <is>
          <t>Séquences</t>
        </is>
      </c>
      <c r="J7" s="42" t="n">
        <v>46266</v>
      </c>
      <c r="K7" s="42" t="n">
        <v>46315</v>
      </c>
      <c r="L7" s="43" t="n">
        <v>0.8</v>
      </c>
      <c r="M7" s="47">
        <f>IF(L7="","",'Paramètres'!$B$6*L7)</f>
        <v/>
      </c>
      <c r="N7" s="45" t="n">
        <v>25</v>
      </c>
      <c r="O7" s="48">
        <f>IF(OR(N7="",M7=""),"",IFERROR(N7/M7,""))</f>
        <v/>
      </c>
      <c r="P7" s="20" t="inlineStr">
        <is>
          <t>Déroulé et coordination des séquences</t>
        </is>
      </c>
      <c r="Q7" s="10">
        <f>IF(B7="","",IF(F7="","",IFERROR(INDEX($C$4:$C$123,MATCH(F7,$B$4:$B$123,0)),"Responsable introuvable")))</f>
        <v/>
      </c>
      <c r="R7" s="16">
        <f>IF(B7="","",IF(F7="",0,IFERROR(INDEX($G$4:$G$123,MATCH(F7,$B$4:$B$123,0))+1,"")))</f>
        <v/>
      </c>
      <c r="S7" s="10">
        <f>IF(B7="","",IF(F7=B7,"Auto-rattachement",IF(R7="","Responsable absent",IF(G7&lt;&gt;R7,"Niveau incohérent",""))))</f>
        <v/>
      </c>
      <c r="T7">
        <f>'Paramètres'!D6</f>
        <v/>
      </c>
      <c r="U7">
        <f>'Paramètres'!E6</f>
        <v/>
      </c>
      <c r="V7">
        <f>IF(B7="","",B7)</f>
        <v/>
      </c>
    </row>
    <row r="8" ht="29" customHeight="1">
      <c r="A8" s="18" t="n">
        <v>5</v>
      </c>
      <c r="B8" s="19" t="inlineStr">
        <is>
          <t>POST-005</t>
        </is>
      </c>
      <c r="C8" s="20" t="inlineStr">
        <is>
          <t>Profil fictif E</t>
        </is>
      </c>
      <c r="D8" s="20" t="inlineStr">
        <is>
          <t>Communication</t>
        </is>
      </c>
      <c r="E8" s="19" t="inlineStr">
        <is>
          <t>Communication</t>
        </is>
      </c>
      <c r="F8" s="19" t="inlineStr">
        <is>
          <t>POST-002</t>
        </is>
      </c>
      <c r="G8" s="18" t="n">
        <v>2</v>
      </c>
      <c r="H8" s="19" t="inlineStr">
        <is>
          <t>Actif</t>
        </is>
      </c>
      <c r="I8" s="20" t="inlineStr">
        <is>
          <t>Supports</t>
        </is>
      </c>
      <c r="J8" s="42" t="n">
        <v>46266</v>
      </c>
      <c r="K8" s="42" t="n">
        <v>46315</v>
      </c>
      <c r="L8" s="43" t="n">
        <v>0.8</v>
      </c>
      <c r="M8" s="44">
        <f>IF(L8="","",'Paramètres'!$B$6*L8)</f>
        <v/>
      </c>
      <c r="N8" s="45" t="n">
        <v>22</v>
      </c>
      <c r="O8" s="46">
        <f>IF(OR(N8="",M8=""),"",IFERROR(N8/M8,""))</f>
        <v/>
      </c>
      <c r="P8" s="20" t="inlineStr">
        <is>
          <t>Supports et informations pratiques</t>
        </is>
      </c>
      <c r="Q8" s="6">
        <f>IF(B8="","",IF(F8="","",IFERROR(INDEX($C$4:$C$123,MATCH(F8,$B$4:$B$123,0)),"Responsable introuvable")))</f>
        <v/>
      </c>
      <c r="R8" s="15">
        <f>IF(B8="","",IF(F8="",0,IFERROR(INDEX($G$4:$G$123,MATCH(F8,$B$4:$B$123,0))+1,"")))</f>
        <v/>
      </c>
      <c r="S8" s="6">
        <f>IF(B8="","",IF(F8=B8,"Auto-rattachement",IF(R8="","Responsable absent",IF(G8&lt;&gt;R8,"Niveau incohérent",""))))</f>
        <v/>
      </c>
      <c r="T8">
        <f>'Paramètres'!D7</f>
        <v/>
      </c>
      <c r="U8">
        <f>'Paramètres'!E7</f>
        <v/>
      </c>
      <c r="V8">
        <f>IF(B8="","",B8)</f>
        <v/>
      </c>
    </row>
    <row r="9" ht="29" customHeight="1">
      <c r="A9" s="18" t="n">
        <v>6</v>
      </c>
      <c r="B9" s="19" t="inlineStr">
        <is>
          <t>POST-006</t>
        </is>
      </c>
      <c r="C9" s="20" t="inlineStr">
        <is>
          <t>Profil fictif F</t>
        </is>
      </c>
      <c r="D9" s="20" t="inlineStr">
        <is>
          <t>Accueil</t>
        </is>
      </c>
      <c r="E9" s="19" t="inlineStr">
        <is>
          <t>Accueil</t>
        </is>
      </c>
      <c r="F9" s="19" t="inlineStr">
        <is>
          <t>POST-003</t>
        </is>
      </c>
      <c r="G9" s="18" t="n">
        <v>3</v>
      </c>
      <c r="H9" s="19" t="inlineStr">
        <is>
          <t>Actif</t>
        </is>
      </c>
      <c r="I9" s="20" t="inlineStr">
        <is>
          <t>Entrée fictive</t>
        </is>
      </c>
      <c r="J9" s="42" t="n">
        <v>46266</v>
      </c>
      <c r="K9" s="42" t="n">
        <v>46315</v>
      </c>
      <c r="L9" s="43" t="n">
        <v>0.6</v>
      </c>
      <c r="M9" s="47">
        <f>IF(L9="","",'Paramètres'!$B$6*L9)</f>
        <v/>
      </c>
      <c r="N9" s="45" t="n">
        <v>18</v>
      </c>
      <c r="O9" s="48">
        <f>IF(OR(N9="",M9=""),"",IFERROR(N9/M9,""))</f>
        <v/>
      </c>
      <c r="P9" s="20" t="inlineStr">
        <is>
          <t>Accueil et orientation</t>
        </is>
      </c>
      <c r="Q9" s="10">
        <f>IF(B9="","",IF(F9="","",IFERROR(INDEX($C$4:$C$123,MATCH(F9,$B$4:$B$123,0)),"Responsable introuvable")))</f>
        <v/>
      </c>
      <c r="R9" s="16">
        <f>IF(B9="","",IF(F9="",0,IFERROR(INDEX($G$4:$G$123,MATCH(F9,$B$4:$B$123,0))+1,"")))</f>
        <v/>
      </c>
      <c r="S9" s="10">
        <f>IF(B9="","",IF(F9=B9,"Auto-rattachement",IF(R9="","Responsable absent",IF(G9&lt;&gt;R9,"Niveau incohérent",""))))</f>
        <v/>
      </c>
      <c r="T9">
        <f>'Paramètres'!D8</f>
        <v/>
      </c>
      <c r="U9">
        <f>'Paramètres'!E8</f>
        <v/>
      </c>
      <c r="V9">
        <f>IF(B9="","",B9)</f>
        <v/>
      </c>
    </row>
    <row r="10" ht="29" customHeight="1">
      <c r="A10" s="18" t="n">
        <v>7</v>
      </c>
      <c r="B10" s="19" t="inlineStr">
        <is>
          <t>POST-007</t>
        </is>
      </c>
      <c r="C10" s="20" t="inlineStr">
        <is>
          <t>Profil fictif G</t>
        </is>
      </c>
      <c r="D10" s="20" t="inlineStr">
        <is>
          <t>Technique</t>
        </is>
      </c>
      <c r="E10" s="19" t="inlineStr">
        <is>
          <t>Technique</t>
        </is>
      </c>
      <c r="F10" s="19" t="inlineStr">
        <is>
          <t>POST-007</t>
        </is>
      </c>
      <c r="G10" s="18" t="n">
        <v>2</v>
      </c>
      <c r="H10" s="19" t="inlineStr">
        <is>
          <t>Actif</t>
        </is>
      </c>
      <c r="I10" s="20" t="inlineStr">
        <is>
          <t>Régie fictive</t>
        </is>
      </c>
      <c r="J10" s="42" t="n">
        <v>46266</v>
      </c>
      <c r="K10" s="42" t="n">
        <v>46315</v>
      </c>
      <c r="L10" s="43" t="n">
        <v>1</v>
      </c>
      <c r="M10" s="44">
        <f>IF(L10="","",'Paramètres'!$B$6*L10)</f>
        <v/>
      </c>
      <c r="N10" s="45" t="n">
        <v>26</v>
      </c>
      <c r="O10" s="46">
        <f>IF(OR(N10="",M10=""),"",IFERROR(N10/M10,""))</f>
        <v/>
      </c>
      <c r="P10" s="20" t="inlineStr">
        <is>
          <t>Préparation et essais techniques</t>
        </is>
      </c>
      <c r="Q10" s="6">
        <f>IF(B10="","",IF(F10="","",IFERROR(INDEX($C$4:$C$123,MATCH(F10,$B$4:$B$123,0)),"Responsable introuvable")))</f>
        <v/>
      </c>
      <c r="R10" s="15">
        <f>IF(B10="","",IF(F10="",0,IFERROR(INDEX($G$4:$G$123,MATCH(F10,$B$4:$B$123,0))+1,"")))</f>
        <v/>
      </c>
      <c r="S10" s="6">
        <f>IF(B10="","",IF(F10=B10,"Auto-rattachement",IF(R10="","Responsable absent",IF(G10&lt;&gt;R10,"Niveau incohérent",""))))</f>
        <v/>
      </c>
      <c r="T10">
        <f>'Paramètres'!D9</f>
        <v/>
      </c>
      <c r="U10">
        <f>'Paramètres'!E9</f>
        <v/>
      </c>
      <c r="V10">
        <f>IF(B10="","",B10)</f>
        <v/>
      </c>
    </row>
    <row r="11" ht="29" customHeight="1">
      <c r="A11" s="18" t="n">
        <v>8</v>
      </c>
      <c r="B11" s="19" t="inlineStr">
        <is>
          <t>POST-008</t>
        </is>
      </c>
      <c r="C11" s="20" t="inlineStr">
        <is>
          <t>Profil fictif H</t>
        </is>
      </c>
      <c r="D11" s="20" t="inlineStr">
        <is>
          <t>Contenus</t>
        </is>
      </c>
      <c r="E11" s="19" t="inlineStr">
        <is>
          <t>Contenus</t>
        </is>
      </c>
      <c r="F11" s="19" t="inlineStr">
        <is>
          <t>POST-999</t>
        </is>
      </c>
      <c r="G11" s="18" t="n">
        <v>2</v>
      </c>
      <c r="H11" s="19" t="inlineStr">
        <is>
          <t>Actif</t>
        </is>
      </c>
      <c r="I11" s="20" t="inlineStr">
        <is>
          <t>Salles de séance</t>
        </is>
      </c>
      <c r="J11" s="42" t="n">
        <v>46266</v>
      </c>
      <c r="K11" s="42" t="n">
        <v>46315</v>
      </c>
      <c r="L11" s="43" t="n">
        <v>0.7</v>
      </c>
      <c r="M11" s="47">
        <f>IF(L11="","",'Paramètres'!$B$6*L11)</f>
        <v/>
      </c>
      <c r="N11" s="45" t="n">
        <v>20</v>
      </c>
      <c r="O11" s="48">
        <f>IF(OR(N11="",M11=""),"",IFERROR(N11/M11,""))</f>
        <v/>
      </c>
      <c r="P11" s="20" t="inlineStr">
        <is>
          <t>Structuration des contenus</t>
        </is>
      </c>
      <c r="Q11" s="10">
        <f>IF(B11="","",IF(F11="","",IFERROR(INDEX($C$4:$C$123,MATCH(F11,$B$4:$B$123,0)),"Responsable introuvable")))</f>
        <v/>
      </c>
      <c r="R11" s="16">
        <f>IF(B11="","",IF(F11="",0,IFERROR(INDEX($G$4:$G$123,MATCH(F11,$B$4:$B$123,0))+1,"")))</f>
        <v/>
      </c>
      <c r="S11" s="10">
        <f>IF(B11="","",IF(F11=B11,"Auto-rattachement",IF(R11="","Responsable absent",IF(G11&lt;&gt;R11,"Niveau incohérent",""))))</f>
        <v/>
      </c>
      <c r="T11">
        <f>'Paramètres'!D10</f>
        <v/>
      </c>
      <c r="U11">
        <f>'Paramètres'!E10</f>
        <v/>
      </c>
      <c r="V11">
        <f>IF(B11="","",B11)</f>
        <v/>
      </c>
    </row>
    <row r="12" ht="29" customHeight="1">
      <c r="A12" s="18" t="n">
        <v>9</v>
      </c>
      <c r="B12" s="19" t="inlineStr">
        <is>
          <t>POST-009</t>
        </is>
      </c>
      <c r="C12" s="20" t="inlineStr">
        <is>
          <t>Poste vacant</t>
        </is>
      </c>
      <c r="D12" s="20" t="inlineStr">
        <is>
          <t>Coordination intervenants</t>
        </is>
      </c>
      <c r="E12" s="19" t="inlineStr">
        <is>
          <t>Programme</t>
        </is>
      </c>
      <c r="F12" s="19" t="inlineStr">
        <is>
          <t>POST-004</t>
        </is>
      </c>
      <c r="G12" s="18" t="n">
        <v>3</v>
      </c>
      <c r="H12" s="19" t="inlineStr">
        <is>
          <t>Vacant</t>
        </is>
      </c>
      <c r="I12" s="20" t="inlineStr">
        <is>
          <t>Séquences</t>
        </is>
      </c>
      <c r="J12" s="42" t="n">
        <v>46266</v>
      </c>
      <c r="K12" s="42" t="n">
        <v>46315</v>
      </c>
      <c r="L12" s="43" t="n">
        <v>0</v>
      </c>
      <c r="M12" s="44">
        <f>IF(L12="","",'Paramètres'!$B$6*L12)</f>
        <v/>
      </c>
      <c r="N12" s="45" t="n"/>
      <c r="O12" s="46">
        <f>IF(OR(N12="",M12=""),"",IFERROR(N12/M12,""))</f>
        <v/>
      </c>
      <c r="P12" s="20" t="inlineStr">
        <is>
          <t>Coordination des profils fictifs</t>
        </is>
      </c>
      <c r="Q12" s="6">
        <f>IF(B12="","",IF(F12="","",IFERROR(INDEX($C$4:$C$123,MATCH(F12,$B$4:$B$123,0)),"Responsable introuvable")))</f>
        <v/>
      </c>
      <c r="R12" s="15">
        <f>IF(B12="","",IF(F12="",0,IFERROR(INDEX($G$4:$G$123,MATCH(F12,$B$4:$B$123,0))+1,"")))</f>
        <v/>
      </c>
      <c r="S12" s="6">
        <f>IF(B12="","",IF(F12=B12,"Auto-rattachement",IF(R12="","Responsable absent",IF(G12&lt;&gt;R12,"Niveau incohérent",""))))</f>
        <v/>
      </c>
      <c r="T12">
        <f>'Paramètres'!D11</f>
        <v/>
      </c>
      <c r="U12">
        <f>'Paramètres'!E11</f>
        <v/>
      </c>
      <c r="V12">
        <f>IF(B12="","",B12)</f>
        <v/>
      </c>
    </row>
    <row r="13" ht="29" customHeight="1">
      <c r="A13" s="18" t="n">
        <v>10</v>
      </c>
      <c r="B13" s="19" t="inlineStr">
        <is>
          <t>POST-010</t>
        </is>
      </c>
      <c r="C13" s="20" t="inlineStr">
        <is>
          <t>Profil fictif I</t>
        </is>
      </c>
      <c r="D13" s="20" t="inlineStr">
        <is>
          <t>Exploitation de salle</t>
        </is>
      </c>
      <c r="E13" s="19" t="inlineStr">
        <is>
          <t>Exploitation</t>
        </is>
      </c>
      <c r="F13" s="19" t="inlineStr">
        <is>
          <t>POST-003</t>
        </is>
      </c>
      <c r="G13" s="18" t="n">
        <v>3</v>
      </c>
      <c r="H13" s="19" t="inlineStr">
        <is>
          <t>Inactif</t>
        </is>
      </c>
      <c r="I13" s="20" t="inlineStr">
        <is>
          <t>Salle fictive A</t>
        </is>
      </c>
      <c r="J13" s="42" t="n">
        <v>46266</v>
      </c>
      <c r="K13" s="42" t="n">
        <v>46315</v>
      </c>
      <c r="L13" s="43" t="n">
        <v>1</v>
      </c>
      <c r="M13" s="47">
        <f>IF(L13="","",'Paramètres'!$B$6*L13)</f>
        <v/>
      </c>
      <c r="N13" s="45" t="n">
        <v>8</v>
      </c>
      <c r="O13" s="48">
        <f>IF(OR(N13="",M13=""),"",IFERROR(N13/M13,""))</f>
        <v/>
      </c>
      <c r="P13" s="20" t="inlineStr">
        <is>
          <t>Suivi opérationnel de salle</t>
        </is>
      </c>
      <c r="Q13" s="10">
        <f>IF(B13="","",IF(F13="","",IFERROR(INDEX($C$4:$C$123,MATCH(F13,$B$4:$B$123,0)),"Responsable introuvable")))</f>
        <v/>
      </c>
      <c r="R13" s="16">
        <f>IF(B13="","",IF(F13="",0,IFERROR(INDEX($G$4:$G$123,MATCH(F13,$B$4:$B$123,0))+1,"")))</f>
        <v/>
      </c>
      <c r="S13" s="10">
        <f>IF(B13="","",IF(F13=B13,"Auto-rattachement",IF(R13="","Responsable absent",IF(G13&lt;&gt;R13,"Niveau incohérent",""))))</f>
        <v/>
      </c>
      <c r="T13">
        <f>'Paramètres'!D12</f>
        <v/>
      </c>
      <c r="U13">
        <f>'Paramètres'!E12</f>
        <v/>
      </c>
      <c r="V13">
        <f>IF(B13="","",B13)</f>
        <v/>
      </c>
    </row>
    <row r="14" ht="29" customHeight="1">
      <c r="A14" s="18" t="n"/>
      <c r="B14" s="19" t="n"/>
      <c r="C14" s="20" t="n"/>
      <c r="D14" s="20" t="n"/>
      <c r="E14" s="19" t="n"/>
      <c r="F14" s="19" t="n"/>
      <c r="G14" s="18" t="n"/>
      <c r="H14" s="19" t="n"/>
      <c r="I14" s="20" t="n"/>
      <c r="J14" s="42" t="n"/>
      <c r="K14" s="42" t="n"/>
      <c r="L14" s="43" t="n"/>
      <c r="M14" s="44">
        <f>IF(L14="","",'Paramètres'!$B$6*L14)</f>
        <v/>
      </c>
      <c r="N14" s="45" t="n"/>
      <c r="O14" s="46">
        <f>IF(OR(N14="",M14=""),"",IFERROR(N14/M14,""))</f>
        <v/>
      </c>
      <c r="P14" s="20" t="n"/>
      <c r="Q14" s="6">
        <f>IF(B14="","",IF(F14="","",IFERROR(INDEX($C$4:$C$123,MATCH(F14,$B$4:$B$123,0)),"Responsable introuvable")))</f>
        <v/>
      </c>
      <c r="R14" s="15">
        <f>IF(B14="","",IF(F14="",0,IFERROR(INDEX($G$4:$G$123,MATCH(F14,$B$4:$B$123,0))+1,"")))</f>
        <v/>
      </c>
      <c r="S14" s="6">
        <f>IF(B14="","",IF(F14=B14,"Auto-rattachement",IF(R14="","Responsable absent",IF(G14&lt;&gt;R14,"Niveau incohérent",""))))</f>
        <v/>
      </c>
      <c r="T14">
        <f>'Paramètres'!D13</f>
        <v/>
      </c>
      <c r="U14">
        <f>'Paramètres'!E13</f>
        <v/>
      </c>
      <c r="V14">
        <f>IF(B14="","",B14)</f>
        <v/>
      </c>
    </row>
    <row r="15" ht="29" customHeight="1">
      <c r="A15" s="18" t="n"/>
      <c r="B15" s="19" t="n"/>
      <c r="C15" s="20" t="n"/>
      <c r="D15" s="20" t="n"/>
      <c r="E15" s="19" t="n"/>
      <c r="F15" s="19" t="n"/>
      <c r="G15" s="18" t="n"/>
      <c r="H15" s="19" t="n"/>
      <c r="I15" s="20" t="n"/>
      <c r="J15" s="42" t="n"/>
      <c r="K15" s="42" t="n"/>
      <c r="L15" s="43" t="n"/>
      <c r="M15" s="47">
        <f>IF(L15="","",'Paramètres'!$B$6*L15)</f>
        <v/>
      </c>
      <c r="N15" s="45" t="n"/>
      <c r="O15" s="48">
        <f>IF(OR(N15="",M15=""),"",IFERROR(N15/M15,""))</f>
        <v/>
      </c>
      <c r="P15" s="20" t="n"/>
      <c r="Q15" s="10">
        <f>IF(B15="","",IF(F15="","",IFERROR(INDEX($C$4:$C$123,MATCH(F15,$B$4:$B$123,0)),"Responsable introuvable")))</f>
        <v/>
      </c>
      <c r="R15" s="16">
        <f>IF(B15="","",IF(F15="",0,IFERROR(INDEX($G$4:$G$123,MATCH(F15,$B$4:$B$123,0))+1,"")))</f>
        <v/>
      </c>
      <c r="S15" s="10">
        <f>IF(B15="","",IF(F15=B15,"Auto-rattachement",IF(R15="","Responsable absent",IF(G15&lt;&gt;R15,"Niveau incohérent",""))))</f>
        <v/>
      </c>
      <c r="T15">
        <f>'Paramètres'!D14</f>
        <v/>
      </c>
      <c r="U15">
        <f>'Paramètres'!E14</f>
        <v/>
      </c>
      <c r="V15">
        <f>IF(B15="","",B15)</f>
        <v/>
      </c>
    </row>
    <row r="16" ht="29" customHeight="1">
      <c r="A16" s="18" t="n"/>
      <c r="B16" s="19" t="n"/>
      <c r="C16" s="20" t="n"/>
      <c r="D16" s="20" t="n"/>
      <c r="E16" s="19" t="n"/>
      <c r="F16" s="19" t="n"/>
      <c r="G16" s="18" t="n"/>
      <c r="H16" s="19" t="n"/>
      <c r="I16" s="20" t="n"/>
      <c r="J16" s="42" t="n"/>
      <c r="K16" s="42" t="n"/>
      <c r="L16" s="43" t="n"/>
      <c r="M16" s="44">
        <f>IF(L16="","",'Paramètres'!$B$6*L16)</f>
        <v/>
      </c>
      <c r="N16" s="45" t="n"/>
      <c r="O16" s="46">
        <f>IF(OR(N16="",M16=""),"",IFERROR(N16/M16,""))</f>
        <v/>
      </c>
      <c r="P16" s="20" t="n"/>
      <c r="Q16" s="6">
        <f>IF(B16="","",IF(F16="","",IFERROR(INDEX($C$4:$C$123,MATCH(F16,$B$4:$B$123,0)),"Responsable introuvable")))</f>
        <v/>
      </c>
      <c r="R16" s="15">
        <f>IF(B16="","",IF(F16="",0,IFERROR(INDEX($G$4:$G$123,MATCH(F16,$B$4:$B$123,0))+1,"")))</f>
        <v/>
      </c>
      <c r="S16" s="6">
        <f>IF(B16="","",IF(F16=B16,"Auto-rattachement",IF(R16="","Responsable absent",IF(G16&lt;&gt;R16,"Niveau incohérent",""))))</f>
        <v/>
      </c>
      <c r="T16">
        <f>'Paramètres'!D15</f>
        <v/>
      </c>
      <c r="U16">
        <f>'Paramètres'!E15</f>
        <v/>
      </c>
      <c r="V16">
        <f>IF(B16="","",B16)</f>
        <v/>
      </c>
    </row>
    <row r="17" ht="29" customHeight="1">
      <c r="A17" s="18" t="n"/>
      <c r="B17" s="19" t="n"/>
      <c r="C17" s="20" t="n"/>
      <c r="D17" s="20" t="n"/>
      <c r="E17" s="19" t="n"/>
      <c r="F17" s="19" t="n"/>
      <c r="G17" s="18" t="n"/>
      <c r="H17" s="19" t="n"/>
      <c r="I17" s="20" t="n"/>
      <c r="J17" s="42" t="n"/>
      <c r="K17" s="42" t="n"/>
      <c r="L17" s="43" t="n"/>
      <c r="M17" s="47">
        <f>IF(L17="","",'Paramètres'!$B$6*L17)</f>
        <v/>
      </c>
      <c r="N17" s="45" t="n"/>
      <c r="O17" s="48">
        <f>IF(OR(N17="",M17=""),"",IFERROR(N17/M17,""))</f>
        <v/>
      </c>
      <c r="P17" s="20" t="n"/>
      <c r="Q17" s="10">
        <f>IF(B17="","",IF(F17="","",IFERROR(INDEX($C$4:$C$123,MATCH(F17,$B$4:$B$123,0)),"Responsable introuvable")))</f>
        <v/>
      </c>
      <c r="R17" s="16">
        <f>IF(B17="","",IF(F17="",0,IFERROR(INDEX($G$4:$G$123,MATCH(F17,$B$4:$B$123,0))+1,"")))</f>
        <v/>
      </c>
      <c r="S17" s="10">
        <f>IF(B17="","",IF(F17=B17,"Auto-rattachement",IF(R17="","Responsable absent",IF(G17&lt;&gt;R17,"Niveau incohérent",""))))</f>
        <v/>
      </c>
      <c r="T17">
        <f>'Paramètres'!D16</f>
        <v/>
      </c>
      <c r="U17">
        <f>'Paramètres'!E16</f>
        <v/>
      </c>
      <c r="V17">
        <f>IF(B17="","",B17)</f>
        <v/>
      </c>
    </row>
    <row r="18" ht="29" customHeight="1">
      <c r="A18" s="18" t="n"/>
      <c r="B18" s="19" t="n"/>
      <c r="C18" s="20" t="n"/>
      <c r="D18" s="20" t="n"/>
      <c r="E18" s="19" t="n"/>
      <c r="F18" s="19" t="n"/>
      <c r="G18" s="18" t="n"/>
      <c r="H18" s="19" t="n"/>
      <c r="I18" s="20" t="n"/>
      <c r="J18" s="42" t="n"/>
      <c r="K18" s="42" t="n"/>
      <c r="L18" s="43" t="n"/>
      <c r="M18" s="44">
        <f>IF(L18="","",'Paramètres'!$B$6*L18)</f>
        <v/>
      </c>
      <c r="N18" s="45" t="n"/>
      <c r="O18" s="46">
        <f>IF(OR(N18="",M18=""),"",IFERROR(N18/M18,""))</f>
        <v/>
      </c>
      <c r="P18" s="20" t="n"/>
      <c r="Q18" s="6">
        <f>IF(B18="","",IF(F18="","",IFERROR(INDEX($C$4:$C$123,MATCH(F18,$B$4:$B$123,0)),"Responsable introuvable")))</f>
        <v/>
      </c>
      <c r="R18" s="15">
        <f>IF(B18="","",IF(F18="",0,IFERROR(INDEX($G$4:$G$123,MATCH(F18,$B$4:$B$123,0))+1,"")))</f>
        <v/>
      </c>
      <c r="S18" s="6">
        <f>IF(B18="","",IF(F18=B18,"Auto-rattachement",IF(R18="","Responsable absent",IF(G18&lt;&gt;R18,"Niveau incohérent",""))))</f>
        <v/>
      </c>
      <c r="T18">
        <f>'Paramètres'!D17</f>
        <v/>
      </c>
      <c r="U18">
        <f>'Paramètres'!E17</f>
        <v/>
      </c>
      <c r="V18">
        <f>IF(B18="","",B18)</f>
        <v/>
      </c>
    </row>
    <row r="19" ht="29" customHeight="1">
      <c r="A19" s="18" t="n"/>
      <c r="B19" s="19" t="n"/>
      <c r="C19" s="20" t="n"/>
      <c r="D19" s="20" t="n"/>
      <c r="E19" s="19" t="n"/>
      <c r="F19" s="19" t="n"/>
      <c r="G19" s="18" t="n"/>
      <c r="H19" s="19" t="n"/>
      <c r="I19" s="20" t="n"/>
      <c r="J19" s="42" t="n"/>
      <c r="K19" s="42" t="n"/>
      <c r="L19" s="43" t="n"/>
      <c r="M19" s="47">
        <f>IF(L19="","",'Paramètres'!$B$6*L19)</f>
        <v/>
      </c>
      <c r="N19" s="45" t="n"/>
      <c r="O19" s="48">
        <f>IF(OR(N19="",M19=""),"",IFERROR(N19/M19,""))</f>
        <v/>
      </c>
      <c r="P19" s="20" t="n"/>
      <c r="Q19" s="10">
        <f>IF(B19="","",IF(F19="","",IFERROR(INDEX($C$4:$C$123,MATCH(F19,$B$4:$B$123,0)),"Responsable introuvable")))</f>
        <v/>
      </c>
      <c r="R19" s="16">
        <f>IF(B19="","",IF(F19="",0,IFERROR(INDEX($G$4:$G$123,MATCH(F19,$B$4:$B$123,0))+1,"")))</f>
        <v/>
      </c>
      <c r="S19" s="10">
        <f>IF(B19="","",IF(F19=B19,"Auto-rattachement",IF(R19="","Responsable absent",IF(G19&lt;&gt;R19,"Niveau incohérent",""))))</f>
        <v/>
      </c>
      <c r="T19">
        <f>'Paramètres'!D18</f>
        <v/>
      </c>
      <c r="U19">
        <f>'Paramètres'!E18</f>
        <v/>
      </c>
      <c r="V19">
        <f>IF(B19="","",B19)</f>
        <v/>
      </c>
    </row>
    <row r="20" ht="29" customHeight="1">
      <c r="A20" s="18" t="n"/>
      <c r="B20" s="19" t="n"/>
      <c r="C20" s="20" t="n"/>
      <c r="D20" s="20" t="n"/>
      <c r="E20" s="19" t="n"/>
      <c r="F20" s="19" t="n"/>
      <c r="G20" s="18" t="n"/>
      <c r="H20" s="19" t="n"/>
      <c r="I20" s="20" t="n"/>
      <c r="J20" s="42" t="n"/>
      <c r="K20" s="42" t="n"/>
      <c r="L20" s="43" t="n"/>
      <c r="M20" s="44">
        <f>IF(L20="","",'Paramètres'!$B$6*L20)</f>
        <v/>
      </c>
      <c r="N20" s="45" t="n"/>
      <c r="O20" s="46">
        <f>IF(OR(N20="",M20=""),"",IFERROR(N20/M20,""))</f>
        <v/>
      </c>
      <c r="P20" s="20" t="n"/>
      <c r="Q20" s="6">
        <f>IF(B20="","",IF(F20="","",IFERROR(INDEX($C$4:$C$123,MATCH(F20,$B$4:$B$123,0)),"Responsable introuvable")))</f>
        <v/>
      </c>
      <c r="R20" s="15">
        <f>IF(B20="","",IF(F20="",0,IFERROR(INDEX($G$4:$G$123,MATCH(F20,$B$4:$B$123,0))+1,"")))</f>
        <v/>
      </c>
      <c r="S20" s="6">
        <f>IF(B20="","",IF(F20=B20,"Auto-rattachement",IF(R20="","Responsable absent",IF(G20&lt;&gt;R20,"Niveau incohérent",""))))</f>
        <v/>
      </c>
      <c r="T20">
        <f>'Paramètres'!D19</f>
        <v/>
      </c>
      <c r="U20">
        <f>'Paramètres'!E19</f>
        <v/>
      </c>
      <c r="V20">
        <f>IF(B20="","",B20)</f>
        <v/>
      </c>
    </row>
    <row r="21" ht="29" customHeight="1">
      <c r="A21" s="18" t="n"/>
      <c r="B21" s="19" t="n"/>
      <c r="C21" s="20" t="n"/>
      <c r="D21" s="20" t="n"/>
      <c r="E21" s="19" t="n"/>
      <c r="F21" s="19" t="n"/>
      <c r="G21" s="18" t="n"/>
      <c r="H21" s="19" t="n"/>
      <c r="I21" s="20" t="n"/>
      <c r="J21" s="42" t="n"/>
      <c r="K21" s="42" t="n"/>
      <c r="L21" s="43" t="n"/>
      <c r="M21" s="47">
        <f>IF(L21="","",'Paramètres'!$B$6*L21)</f>
        <v/>
      </c>
      <c r="N21" s="45" t="n"/>
      <c r="O21" s="48">
        <f>IF(OR(N21="",M21=""),"",IFERROR(N21/M21,""))</f>
        <v/>
      </c>
      <c r="P21" s="20" t="n"/>
      <c r="Q21" s="10">
        <f>IF(B21="","",IF(F21="","",IFERROR(INDEX($C$4:$C$123,MATCH(F21,$B$4:$B$123,0)),"Responsable introuvable")))</f>
        <v/>
      </c>
      <c r="R21" s="16">
        <f>IF(B21="","",IF(F21="",0,IFERROR(INDEX($G$4:$G$123,MATCH(F21,$B$4:$B$123,0))+1,"")))</f>
        <v/>
      </c>
      <c r="S21" s="10">
        <f>IF(B21="","",IF(F21=B21,"Auto-rattachement",IF(R21="","Responsable absent",IF(G21&lt;&gt;R21,"Niveau incohérent",""))))</f>
        <v/>
      </c>
      <c r="T21">
        <f>'Paramètres'!D20</f>
        <v/>
      </c>
      <c r="U21">
        <f>'Paramètres'!E20</f>
        <v/>
      </c>
      <c r="V21">
        <f>IF(B21="","",B21)</f>
        <v/>
      </c>
    </row>
    <row r="22" ht="29" customHeight="1">
      <c r="A22" s="18" t="n"/>
      <c r="B22" s="19" t="n"/>
      <c r="C22" s="20" t="n"/>
      <c r="D22" s="20" t="n"/>
      <c r="E22" s="19" t="n"/>
      <c r="F22" s="19" t="n"/>
      <c r="G22" s="18" t="n"/>
      <c r="H22" s="19" t="n"/>
      <c r="I22" s="20" t="n"/>
      <c r="J22" s="42" t="n"/>
      <c r="K22" s="42" t="n"/>
      <c r="L22" s="43" t="n"/>
      <c r="M22" s="44">
        <f>IF(L22="","",'Paramètres'!$B$6*L22)</f>
        <v/>
      </c>
      <c r="N22" s="45" t="n"/>
      <c r="O22" s="46">
        <f>IF(OR(N22="",M22=""),"",IFERROR(N22/M22,""))</f>
        <v/>
      </c>
      <c r="P22" s="20" t="n"/>
      <c r="Q22" s="6">
        <f>IF(B22="","",IF(F22="","",IFERROR(INDEX($C$4:$C$123,MATCH(F22,$B$4:$B$123,0)),"Responsable introuvable")))</f>
        <v/>
      </c>
      <c r="R22" s="15">
        <f>IF(B22="","",IF(F22="",0,IFERROR(INDEX($G$4:$G$123,MATCH(F22,$B$4:$B$123,0))+1,"")))</f>
        <v/>
      </c>
      <c r="S22" s="6">
        <f>IF(B22="","",IF(F22=B22,"Auto-rattachement",IF(R22="","Responsable absent",IF(G22&lt;&gt;R22,"Niveau incohérent",""))))</f>
        <v/>
      </c>
      <c r="T22">
        <f>'Paramètres'!D21</f>
        <v/>
      </c>
      <c r="U22">
        <f>'Paramètres'!E21</f>
        <v/>
      </c>
      <c r="V22">
        <f>IF(B22="","",B22)</f>
        <v/>
      </c>
    </row>
    <row r="23" ht="29" customHeight="1">
      <c r="A23" s="18" t="n"/>
      <c r="B23" s="19" t="n"/>
      <c r="C23" s="20" t="n"/>
      <c r="D23" s="20" t="n"/>
      <c r="E23" s="19" t="n"/>
      <c r="F23" s="19" t="n"/>
      <c r="G23" s="18" t="n"/>
      <c r="H23" s="19" t="n"/>
      <c r="I23" s="20" t="n"/>
      <c r="J23" s="42" t="n"/>
      <c r="K23" s="42" t="n"/>
      <c r="L23" s="43" t="n"/>
      <c r="M23" s="47">
        <f>IF(L23="","",'Paramètres'!$B$6*L23)</f>
        <v/>
      </c>
      <c r="N23" s="45" t="n"/>
      <c r="O23" s="48">
        <f>IF(OR(N23="",M23=""),"",IFERROR(N23/M23,""))</f>
        <v/>
      </c>
      <c r="P23" s="20" t="n"/>
      <c r="Q23" s="10">
        <f>IF(B23="","",IF(F23="","",IFERROR(INDEX($C$4:$C$123,MATCH(F23,$B$4:$B$123,0)),"Responsable introuvable")))</f>
        <v/>
      </c>
      <c r="R23" s="16">
        <f>IF(B23="","",IF(F23="",0,IFERROR(INDEX($G$4:$G$123,MATCH(F23,$B$4:$B$123,0))+1,"")))</f>
        <v/>
      </c>
      <c r="S23" s="10">
        <f>IF(B23="","",IF(F23=B23,"Auto-rattachement",IF(R23="","Responsable absent",IF(G23&lt;&gt;R23,"Niveau incohérent",""))))</f>
        <v/>
      </c>
      <c r="T23">
        <f>'Paramètres'!D22</f>
        <v/>
      </c>
      <c r="U23">
        <f>'Paramètres'!E22</f>
        <v/>
      </c>
      <c r="V23">
        <f>IF(B23="","",B23)</f>
        <v/>
      </c>
    </row>
    <row r="24" ht="29" customHeight="1">
      <c r="A24" s="18" t="n"/>
      <c r="B24" s="19" t="n"/>
      <c r="C24" s="20" t="n"/>
      <c r="D24" s="20" t="n"/>
      <c r="E24" s="19" t="n"/>
      <c r="F24" s="19" t="n"/>
      <c r="G24" s="18" t="n"/>
      <c r="H24" s="19" t="n"/>
      <c r="I24" s="20" t="n"/>
      <c r="J24" s="42" t="n"/>
      <c r="K24" s="42" t="n"/>
      <c r="L24" s="43" t="n"/>
      <c r="M24" s="44">
        <f>IF(L24="","",'Paramètres'!$B$6*L24)</f>
        <v/>
      </c>
      <c r="N24" s="45" t="n"/>
      <c r="O24" s="46">
        <f>IF(OR(N24="",M24=""),"",IFERROR(N24/M24,""))</f>
        <v/>
      </c>
      <c r="P24" s="20" t="n"/>
      <c r="Q24" s="6">
        <f>IF(B24="","",IF(F24="","",IFERROR(INDEX($C$4:$C$123,MATCH(F24,$B$4:$B$123,0)),"Responsable introuvable")))</f>
        <v/>
      </c>
      <c r="R24" s="15">
        <f>IF(B24="","",IF(F24="",0,IFERROR(INDEX($G$4:$G$123,MATCH(F24,$B$4:$B$123,0))+1,"")))</f>
        <v/>
      </c>
      <c r="S24" s="6">
        <f>IF(B24="","",IF(F24=B24,"Auto-rattachement",IF(R24="","Responsable absent",IF(G24&lt;&gt;R24,"Niveau incohérent",""))))</f>
        <v/>
      </c>
      <c r="T24">
        <f>'Paramètres'!D23</f>
        <v/>
      </c>
      <c r="U24">
        <f>'Paramètres'!E23</f>
        <v/>
      </c>
      <c r="V24">
        <f>IF(B24="","",B24)</f>
        <v/>
      </c>
    </row>
    <row r="25" ht="29" customHeight="1">
      <c r="A25" s="18" t="n"/>
      <c r="B25" s="19" t="n"/>
      <c r="C25" s="20" t="n"/>
      <c r="D25" s="20" t="n"/>
      <c r="E25" s="19" t="n"/>
      <c r="F25" s="19" t="n"/>
      <c r="G25" s="18" t="n"/>
      <c r="H25" s="19" t="n"/>
      <c r="I25" s="20" t="n"/>
      <c r="J25" s="42" t="n"/>
      <c r="K25" s="42" t="n"/>
      <c r="L25" s="43" t="n"/>
      <c r="M25" s="47">
        <f>IF(L25="","",'Paramètres'!$B$6*L25)</f>
        <v/>
      </c>
      <c r="N25" s="45" t="n"/>
      <c r="O25" s="48">
        <f>IF(OR(N25="",M25=""),"",IFERROR(N25/M25,""))</f>
        <v/>
      </c>
      <c r="P25" s="20" t="n"/>
      <c r="Q25" s="10">
        <f>IF(B25="","",IF(F25="","",IFERROR(INDEX($C$4:$C$123,MATCH(F25,$B$4:$B$123,0)),"Responsable introuvable")))</f>
        <v/>
      </c>
      <c r="R25" s="16">
        <f>IF(B25="","",IF(F25="",0,IFERROR(INDEX($G$4:$G$123,MATCH(F25,$B$4:$B$123,0))+1,"")))</f>
        <v/>
      </c>
      <c r="S25" s="10">
        <f>IF(B25="","",IF(F25=B25,"Auto-rattachement",IF(R25="","Responsable absent",IF(G25&lt;&gt;R25,"Niveau incohérent",""))))</f>
        <v/>
      </c>
      <c r="T25">
        <f>'Paramètres'!D24</f>
        <v/>
      </c>
      <c r="U25">
        <f>'Paramètres'!E24</f>
        <v/>
      </c>
      <c r="V25">
        <f>IF(B25="","",B25)</f>
        <v/>
      </c>
    </row>
    <row r="26" ht="29" customHeight="1">
      <c r="A26" s="18" t="n"/>
      <c r="B26" s="19" t="n"/>
      <c r="C26" s="20" t="n"/>
      <c r="D26" s="20" t="n"/>
      <c r="E26" s="19" t="n"/>
      <c r="F26" s="19" t="n"/>
      <c r="G26" s="18" t="n"/>
      <c r="H26" s="19" t="n"/>
      <c r="I26" s="20" t="n"/>
      <c r="J26" s="42" t="n"/>
      <c r="K26" s="42" t="n"/>
      <c r="L26" s="43" t="n"/>
      <c r="M26" s="44">
        <f>IF(L26="","",'Paramètres'!$B$6*L26)</f>
        <v/>
      </c>
      <c r="N26" s="45" t="n"/>
      <c r="O26" s="46">
        <f>IF(OR(N26="",M26=""),"",IFERROR(N26/M26,""))</f>
        <v/>
      </c>
      <c r="P26" s="20" t="n"/>
      <c r="Q26" s="6">
        <f>IF(B26="","",IF(F26="","",IFERROR(INDEX($C$4:$C$123,MATCH(F26,$B$4:$B$123,0)),"Responsable introuvable")))</f>
        <v/>
      </c>
      <c r="R26" s="15">
        <f>IF(B26="","",IF(F26="",0,IFERROR(INDEX($G$4:$G$123,MATCH(F26,$B$4:$B$123,0))+1,"")))</f>
        <v/>
      </c>
      <c r="S26" s="6">
        <f>IF(B26="","",IF(F26=B26,"Auto-rattachement",IF(R26="","Responsable absent",IF(G26&lt;&gt;R26,"Niveau incohérent",""))))</f>
        <v/>
      </c>
      <c r="T26">
        <f>'Paramètres'!D25</f>
        <v/>
      </c>
      <c r="U26">
        <f>'Paramètres'!E25</f>
        <v/>
      </c>
      <c r="V26">
        <f>IF(B26="","",B26)</f>
        <v/>
      </c>
    </row>
    <row r="27" ht="29" customHeight="1">
      <c r="A27" s="18" t="n"/>
      <c r="B27" s="19" t="n"/>
      <c r="C27" s="20" t="n"/>
      <c r="D27" s="20" t="n"/>
      <c r="E27" s="19" t="n"/>
      <c r="F27" s="19" t="n"/>
      <c r="G27" s="18" t="n"/>
      <c r="H27" s="19" t="n"/>
      <c r="I27" s="20" t="n"/>
      <c r="J27" s="42" t="n"/>
      <c r="K27" s="42" t="n"/>
      <c r="L27" s="43" t="n"/>
      <c r="M27" s="47">
        <f>IF(L27="","",'Paramètres'!$B$6*L27)</f>
        <v/>
      </c>
      <c r="N27" s="45" t="n"/>
      <c r="O27" s="48">
        <f>IF(OR(N27="",M27=""),"",IFERROR(N27/M27,""))</f>
        <v/>
      </c>
      <c r="P27" s="20" t="n"/>
      <c r="Q27" s="10">
        <f>IF(B27="","",IF(F27="","",IFERROR(INDEX($C$4:$C$123,MATCH(F27,$B$4:$B$123,0)),"Responsable introuvable")))</f>
        <v/>
      </c>
      <c r="R27" s="16">
        <f>IF(B27="","",IF(F27="",0,IFERROR(INDEX($G$4:$G$123,MATCH(F27,$B$4:$B$123,0))+1,"")))</f>
        <v/>
      </c>
      <c r="S27" s="10">
        <f>IF(B27="","",IF(F27=B27,"Auto-rattachement",IF(R27="","Responsable absent",IF(G27&lt;&gt;R27,"Niveau incohérent",""))))</f>
        <v/>
      </c>
      <c r="T27">
        <f>'Paramètres'!D26</f>
        <v/>
      </c>
      <c r="U27">
        <f>'Paramètres'!E26</f>
        <v/>
      </c>
      <c r="V27">
        <f>IF(B27="","",B27)</f>
        <v/>
      </c>
    </row>
    <row r="28" ht="29" customHeight="1">
      <c r="A28" s="18" t="n"/>
      <c r="B28" s="19" t="n"/>
      <c r="C28" s="20" t="n"/>
      <c r="D28" s="20" t="n"/>
      <c r="E28" s="19" t="n"/>
      <c r="F28" s="19" t="n"/>
      <c r="G28" s="18" t="n"/>
      <c r="H28" s="19" t="n"/>
      <c r="I28" s="20" t="n"/>
      <c r="J28" s="42" t="n"/>
      <c r="K28" s="42" t="n"/>
      <c r="L28" s="43" t="n"/>
      <c r="M28" s="44">
        <f>IF(L28="","",'Paramètres'!$B$6*L28)</f>
        <v/>
      </c>
      <c r="N28" s="45" t="n"/>
      <c r="O28" s="46">
        <f>IF(OR(N28="",M28=""),"",IFERROR(N28/M28,""))</f>
        <v/>
      </c>
      <c r="P28" s="20" t="n"/>
      <c r="Q28" s="6">
        <f>IF(B28="","",IF(F28="","",IFERROR(INDEX($C$4:$C$123,MATCH(F28,$B$4:$B$123,0)),"Responsable introuvable")))</f>
        <v/>
      </c>
      <c r="R28" s="15">
        <f>IF(B28="","",IF(F28="",0,IFERROR(INDEX($G$4:$G$123,MATCH(F28,$B$4:$B$123,0))+1,"")))</f>
        <v/>
      </c>
      <c r="S28" s="6">
        <f>IF(B28="","",IF(F28=B28,"Auto-rattachement",IF(R28="","Responsable absent",IF(G28&lt;&gt;R28,"Niveau incohérent",""))))</f>
        <v/>
      </c>
      <c r="T28">
        <f>'Paramètres'!D27</f>
        <v/>
      </c>
      <c r="U28">
        <f>'Paramètres'!E27</f>
        <v/>
      </c>
      <c r="V28">
        <f>IF(B28="","",B28)</f>
        <v/>
      </c>
    </row>
    <row r="29" ht="29" customHeight="1">
      <c r="A29" s="18" t="n"/>
      <c r="B29" s="19" t="n"/>
      <c r="C29" s="20" t="n"/>
      <c r="D29" s="20" t="n"/>
      <c r="E29" s="19" t="n"/>
      <c r="F29" s="19" t="n"/>
      <c r="G29" s="18" t="n"/>
      <c r="H29" s="19" t="n"/>
      <c r="I29" s="20" t="n"/>
      <c r="J29" s="42" t="n"/>
      <c r="K29" s="42" t="n"/>
      <c r="L29" s="43" t="n"/>
      <c r="M29" s="47">
        <f>IF(L29="","",'Paramètres'!$B$6*L29)</f>
        <v/>
      </c>
      <c r="N29" s="45" t="n"/>
      <c r="O29" s="48">
        <f>IF(OR(N29="",M29=""),"",IFERROR(N29/M29,""))</f>
        <v/>
      </c>
      <c r="P29" s="20" t="n"/>
      <c r="Q29" s="10">
        <f>IF(B29="","",IF(F29="","",IFERROR(INDEX($C$4:$C$123,MATCH(F29,$B$4:$B$123,0)),"Responsable introuvable")))</f>
        <v/>
      </c>
      <c r="R29" s="16">
        <f>IF(B29="","",IF(F29="",0,IFERROR(INDEX($G$4:$G$123,MATCH(F29,$B$4:$B$123,0))+1,"")))</f>
        <v/>
      </c>
      <c r="S29" s="10">
        <f>IF(B29="","",IF(F29=B29,"Auto-rattachement",IF(R29="","Responsable absent",IF(G29&lt;&gt;R29,"Niveau incohérent",""))))</f>
        <v/>
      </c>
      <c r="T29">
        <f>'Paramètres'!D28</f>
        <v/>
      </c>
      <c r="U29">
        <f>'Paramètres'!E28</f>
        <v/>
      </c>
      <c r="V29">
        <f>IF(B29="","",B29)</f>
        <v/>
      </c>
    </row>
    <row r="30" ht="29" customHeight="1">
      <c r="A30" s="18" t="n"/>
      <c r="B30" s="19" t="n"/>
      <c r="C30" s="20" t="n"/>
      <c r="D30" s="20" t="n"/>
      <c r="E30" s="19" t="n"/>
      <c r="F30" s="19" t="n"/>
      <c r="G30" s="18" t="n"/>
      <c r="H30" s="19" t="n"/>
      <c r="I30" s="20" t="n"/>
      <c r="J30" s="42" t="n"/>
      <c r="K30" s="42" t="n"/>
      <c r="L30" s="43" t="n"/>
      <c r="M30" s="44">
        <f>IF(L30="","",'Paramètres'!$B$6*L30)</f>
        <v/>
      </c>
      <c r="N30" s="45" t="n"/>
      <c r="O30" s="46">
        <f>IF(OR(N30="",M30=""),"",IFERROR(N30/M30,""))</f>
        <v/>
      </c>
      <c r="P30" s="20" t="n"/>
      <c r="Q30" s="6">
        <f>IF(B30="","",IF(F30="","",IFERROR(INDEX($C$4:$C$123,MATCH(F30,$B$4:$B$123,0)),"Responsable introuvable")))</f>
        <v/>
      </c>
      <c r="R30" s="15">
        <f>IF(B30="","",IF(F30="",0,IFERROR(INDEX($G$4:$G$123,MATCH(F30,$B$4:$B$123,0))+1,"")))</f>
        <v/>
      </c>
      <c r="S30" s="6">
        <f>IF(B30="","",IF(F30=B30,"Auto-rattachement",IF(R30="","Responsable absent",IF(G30&lt;&gt;R30,"Niveau incohérent",""))))</f>
        <v/>
      </c>
      <c r="T30">
        <f>'Paramètres'!D29</f>
        <v/>
      </c>
      <c r="U30">
        <f>'Paramètres'!E29</f>
        <v/>
      </c>
      <c r="V30">
        <f>IF(B30="","",B30)</f>
        <v/>
      </c>
    </row>
    <row r="31" ht="29" customHeight="1">
      <c r="A31" s="18" t="n"/>
      <c r="B31" s="19" t="n"/>
      <c r="C31" s="20" t="n"/>
      <c r="D31" s="20" t="n"/>
      <c r="E31" s="19" t="n"/>
      <c r="F31" s="19" t="n"/>
      <c r="G31" s="18" t="n"/>
      <c r="H31" s="19" t="n"/>
      <c r="I31" s="20" t="n"/>
      <c r="J31" s="42" t="n"/>
      <c r="K31" s="42" t="n"/>
      <c r="L31" s="43" t="n"/>
      <c r="M31" s="47">
        <f>IF(L31="","",'Paramètres'!$B$6*L31)</f>
        <v/>
      </c>
      <c r="N31" s="45" t="n"/>
      <c r="O31" s="48">
        <f>IF(OR(N31="",M31=""),"",IFERROR(N31/M31,""))</f>
        <v/>
      </c>
      <c r="P31" s="20" t="n"/>
      <c r="Q31" s="10">
        <f>IF(B31="","",IF(F31="","",IFERROR(INDEX($C$4:$C$123,MATCH(F31,$B$4:$B$123,0)),"Responsable introuvable")))</f>
        <v/>
      </c>
      <c r="R31" s="16">
        <f>IF(B31="","",IF(F31="",0,IFERROR(INDEX($G$4:$G$123,MATCH(F31,$B$4:$B$123,0))+1,"")))</f>
        <v/>
      </c>
      <c r="S31" s="10">
        <f>IF(B31="","",IF(F31=B31,"Auto-rattachement",IF(R31="","Responsable absent",IF(G31&lt;&gt;R31,"Niveau incohérent",""))))</f>
        <v/>
      </c>
      <c r="T31">
        <f>'Paramètres'!D30</f>
        <v/>
      </c>
      <c r="U31">
        <f>'Paramètres'!E30</f>
        <v/>
      </c>
      <c r="V31">
        <f>IF(B31="","",B31)</f>
        <v/>
      </c>
    </row>
    <row r="32" ht="29" customHeight="1">
      <c r="A32" s="18" t="n"/>
      <c r="B32" s="19" t="n"/>
      <c r="C32" s="20" t="n"/>
      <c r="D32" s="20" t="n"/>
      <c r="E32" s="19" t="n"/>
      <c r="F32" s="19" t="n"/>
      <c r="G32" s="18" t="n"/>
      <c r="H32" s="19" t="n"/>
      <c r="I32" s="20" t="n"/>
      <c r="J32" s="42" t="n"/>
      <c r="K32" s="42" t="n"/>
      <c r="L32" s="43" t="n"/>
      <c r="M32" s="44">
        <f>IF(L32="","",'Paramètres'!$B$6*L32)</f>
        <v/>
      </c>
      <c r="N32" s="45" t="n"/>
      <c r="O32" s="46">
        <f>IF(OR(N32="",M32=""),"",IFERROR(N32/M32,""))</f>
        <v/>
      </c>
      <c r="P32" s="20" t="n"/>
      <c r="Q32" s="6">
        <f>IF(B32="","",IF(F32="","",IFERROR(INDEX($C$4:$C$123,MATCH(F32,$B$4:$B$123,0)),"Responsable introuvable")))</f>
        <v/>
      </c>
      <c r="R32" s="15">
        <f>IF(B32="","",IF(F32="",0,IFERROR(INDEX($G$4:$G$123,MATCH(F32,$B$4:$B$123,0))+1,"")))</f>
        <v/>
      </c>
      <c r="S32" s="6">
        <f>IF(B32="","",IF(F32=B32,"Auto-rattachement",IF(R32="","Responsable absent",IF(G32&lt;&gt;R32,"Niveau incohérent",""))))</f>
        <v/>
      </c>
      <c r="T32">
        <f>'Paramètres'!D31</f>
        <v/>
      </c>
      <c r="U32">
        <f>'Paramètres'!E31</f>
        <v/>
      </c>
      <c r="V32">
        <f>IF(B32="","",B32)</f>
        <v/>
      </c>
    </row>
    <row r="33" ht="29" customHeight="1">
      <c r="A33" s="18" t="n"/>
      <c r="B33" s="19" t="n"/>
      <c r="C33" s="20" t="n"/>
      <c r="D33" s="20" t="n"/>
      <c r="E33" s="19" t="n"/>
      <c r="F33" s="19" t="n"/>
      <c r="G33" s="18" t="n"/>
      <c r="H33" s="19" t="n"/>
      <c r="I33" s="20" t="n"/>
      <c r="J33" s="42" t="n"/>
      <c r="K33" s="42" t="n"/>
      <c r="L33" s="43" t="n"/>
      <c r="M33" s="47">
        <f>IF(L33="","",'Paramètres'!$B$6*L33)</f>
        <v/>
      </c>
      <c r="N33" s="45" t="n"/>
      <c r="O33" s="48">
        <f>IF(OR(N33="",M33=""),"",IFERROR(N33/M33,""))</f>
        <v/>
      </c>
      <c r="P33" s="20" t="n"/>
      <c r="Q33" s="10">
        <f>IF(B33="","",IF(F33="","",IFERROR(INDEX($C$4:$C$123,MATCH(F33,$B$4:$B$123,0)),"Responsable introuvable")))</f>
        <v/>
      </c>
      <c r="R33" s="16">
        <f>IF(B33="","",IF(F33="",0,IFERROR(INDEX($G$4:$G$123,MATCH(F33,$B$4:$B$123,0))+1,"")))</f>
        <v/>
      </c>
      <c r="S33" s="10">
        <f>IF(B33="","",IF(F33=B33,"Auto-rattachement",IF(R33="","Responsable absent",IF(G33&lt;&gt;R33,"Niveau incohérent",""))))</f>
        <v/>
      </c>
      <c r="T33">
        <f>'Paramètres'!D32</f>
        <v/>
      </c>
      <c r="U33">
        <f>'Paramètres'!E32</f>
        <v/>
      </c>
      <c r="V33">
        <f>IF(B33="","",B33)</f>
        <v/>
      </c>
    </row>
    <row r="34" ht="29" customHeight="1">
      <c r="A34" s="18" t="n"/>
      <c r="B34" s="19" t="n"/>
      <c r="C34" s="20" t="n"/>
      <c r="D34" s="20" t="n"/>
      <c r="E34" s="19" t="n"/>
      <c r="F34" s="19" t="n"/>
      <c r="G34" s="18" t="n"/>
      <c r="H34" s="19" t="n"/>
      <c r="I34" s="20" t="n"/>
      <c r="J34" s="42" t="n"/>
      <c r="K34" s="42" t="n"/>
      <c r="L34" s="43" t="n"/>
      <c r="M34" s="44">
        <f>IF(L34="","",'Paramètres'!$B$6*L34)</f>
        <v/>
      </c>
      <c r="N34" s="45" t="n"/>
      <c r="O34" s="46">
        <f>IF(OR(N34="",M34=""),"",IFERROR(N34/M34,""))</f>
        <v/>
      </c>
      <c r="P34" s="20" t="n"/>
      <c r="Q34" s="6">
        <f>IF(B34="","",IF(F34="","",IFERROR(INDEX($C$4:$C$123,MATCH(F34,$B$4:$B$123,0)),"Responsable introuvable")))</f>
        <v/>
      </c>
      <c r="R34" s="15">
        <f>IF(B34="","",IF(F34="",0,IFERROR(INDEX($G$4:$G$123,MATCH(F34,$B$4:$B$123,0))+1,"")))</f>
        <v/>
      </c>
      <c r="S34" s="6">
        <f>IF(B34="","",IF(F34=B34,"Auto-rattachement",IF(R34="","Responsable absent",IF(G34&lt;&gt;R34,"Niveau incohérent",""))))</f>
        <v/>
      </c>
      <c r="T34">
        <f>'Paramètres'!D33</f>
        <v/>
      </c>
      <c r="U34">
        <f>'Paramètres'!E33</f>
        <v/>
      </c>
      <c r="V34">
        <f>IF(B34="","",B34)</f>
        <v/>
      </c>
    </row>
    <row r="35" ht="29" customHeight="1">
      <c r="A35" s="18" t="n"/>
      <c r="B35" s="19" t="n"/>
      <c r="C35" s="20" t="n"/>
      <c r="D35" s="20" t="n"/>
      <c r="E35" s="19" t="n"/>
      <c r="F35" s="19" t="n"/>
      <c r="G35" s="18" t="n"/>
      <c r="H35" s="19" t="n"/>
      <c r="I35" s="20" t="n"/>
      <c r="J35" s="42" t="n"/>
      <c r="K35" s="42" t="n"/>
      <c r="L35" s="43" t="n"/>
      <c r="M35" s="47">
        <f>IF(L35="","",'Paramètres'!$B$6*L35)</f>
        <v/>
      </c>
      <c r="N35" s="45" t="n"/>
      <c r="O35" s="48">
        <f>IF(OR(N35="",M35=""),"",IFERROR(N35/M35,""))</f>
        <v/>
      </c>
      <c r="P35" s="20" t="n"/>
      <c r="Q35" s="10">
        <f>IF(B35="","",IF(F35="","",IFERROR(INDEX($C$4:$C$123,MATCH(F35,$B$4:$B$123,0)),"Responsable introuvable")))</f>
        <v/>
      </c>
      <c r="R35" s="16">
        <f>IF(B35="","",IF(F35="",0,IFERROR(INDEX($G$4:$G$123,MATCH(F35,$B$4:$B$123,0))+1,"")))</f>
        <v/>
      </c>
      <c r="S35" s="10">
        <f>IF(B35="","",IF(F35=B35,"Auto-rattachement",IF(R35="","Responsable absent",IF(G35&lt;&gt;R35,"Niveau incohérent",""))))</f>
        <v/>
      </c>
      <c r="T35">
        <f>'Paramètres'!D34</f>
        <v/>
      </c>
      <c r="U35">
        <f>'Paramètres'!E34</f>
        <v/>
      </c>
      <c r="V35">
        <f>IF(B35="","",B35)</f>
        <v/>
      </c>
    </row>
    <row r="36" ht="29" customHeight="1">
      <c r="A36" s="18" t="n"/>
      <c r="B36" s="19" t="n"/>
      <c r="C36" s="20" t="n"/>
      <c r="D36" s="20" t="n"/>
      <c r="E36" s="19" t="n"/>
      <c r="F36" s="19" t="n"/>
      <c r="G36" s="18" t="n"/>
      <c r="H36" s="19" t="n"/>
      <c r="I36" s="20" t="n"/>
      <c r="J36" s="42" t="n"/>
      <c r="K36" s="42" t="n"/>
      <c r="L36" s="43" t="n"/>
      <c r="M36" s="44">
        <f>IF(L36="","",'Paramètres'!$B$6*L36)</f>
        <v/>
      </c>
      <c r="N36" s="45" t="n"/>
      <c r="O36" s="46">
        <f>IF(OR(N36="",M36=""),"",IFERROR(N36/M36,""))</f>
        <v/>
      </c>
      <c r="P36" s="20" t="n"/>
      <c r="Q36" s="6">
        <f>IF(B36="","",IF(F36="","",IFERROR(INDEX($C$4:$C$123,MATCH(F36,$B$4:$B$123,0)),"Responsable introuvable")))</f>
        <v/>
      </c>
      <c r="R36" s="15">
        <f>IF(B36="","",IF(F36="",0,IFERROR(INDEX($G$4:$G$123,MATCH(F36,$B$4:$B$123,0))+1,"")))</f>
        <v/>
      </c>
      <c r="S36" s="6">
        <f>IF(B36="","",IF(F36=B36,"Auto-rattachement",IF(R36="","Responsable absent",IF(G36&lt;&gt;R36,"Niveau incohérent",""))))</f>
        <v/>
      </c>
      <c r="T36">
        <f>'Paramètres'!D35</f>
        <v/>
      </c>
      <c r="U36">
        <f>'Paramètres'!E35</f>
        <v/>
      </c>
      <c r="V36">
        <f>IF(B36="","",B36)</f>
        <v/>
      </c>
    </row>
    <row r="37" ht="29" customHeight="1">
      <c r="A37" s="18" t="n"/>
      <c r="B37" s="19" t="n"/>
      <c r="C37" s="20" t="n"/>
      <c r="D37" s="20" t="n"/>
      <c r="E37" s="19" t="n"/>
      <c r="F37" s="19" t="n"/>
      <c r="G37" s="18" t="n"/>
      <c r="H37" s="19" t="n"/>
      <c r="I37" s="20" t="n"/>
      <c r="J37" s="42" t="n"/>
      <c r="K37" s="42" t="n"/>
      <c r="L37" s="43" t="n"/>
      <c r="M37" s="47">
        <f>IF(L37="","",'Paramètres'!$B$6*L37)</f>
        <v/>
      </c>
      <c r="N37" s="45" t="n"/>
      <c r="O37" s="48">
        <f>IF(OR(N37="",M37=""),"",IFERROR(N37/M37,""))</f>
        <v/>
      </c>
      <c r="P37" s="20" t="n"/>
      <c r="Q37" s="10">
        <f>IF(B37="","",IF(F37="","",IFERROR(INDEX($C$4:$C$123,MATCH(F37,$B$4:$B$123,0)),"Responsable introuvable")))</f>
        <v/>
      </c>
      <c r="R37" s="16">
        <f>IF(B37="","",IF(F37="",0,IFERROR(INDEX($G$4:$G$123,MATCH(F37,$B$4:$B$123,0))+1,"")))</f>
        <v/>
      </c>
      <c r="S37" s="10">
        <f>IF(B37="","",IF(F37=B37,"Auto-rattachement",IF(R37="","Responsable absent",IF(G37&lt;&gt;R37,"Niveau incohérent",""))))</f>
        <v/>
      </c>
      <c r="T37">
        <f>'Paramètres'!D36</f>
        <v/>
      </c>
      <c r="U37">
        <f>'Paramètres'!E36</f>
        <v/>
      </c>
      <c r="V37">
        <f>IF(B37="","",B37)</f>
        <v/>
      </c>
    </row>
    <row r="38" ht="29" customHeight="1">
      <c r="A38" s="18" t="n"/>
      <c r="B38" s="19" t="n"/>
      <c r="C38" s="20" t="n"/>
      <c r="D38" s="20" t="n"/>
      <c r="E38" s="19" t="n"/>
      <c r="F38" s="19" t="n"/>
      <c r="G38" s="18" t="n"/>
      <c r="H38" s="19" t="n"/>
      <c r="I38" s="20" t="n"/>
      <c r="J38" s="42" t="n"/>
      <c r="K38" s="42" t="n"/>
      <c r="L38" s="43" t="n"/>
      <c r="M38" s="44">
        <f>IF(L38="","",'Paramètres'!$B$6*L38)</f>
        <v/>
      </c>
      <c r="N38" s="45" t="n"/>
      <c r="O38" s="46">
        <f>IF(OR(N38="",M38=""),"",IFERROR(N38/M38,""))</f>
        <v/>
      </c>
      <c r="P38" s="20" t="n"/>
      <c r="Q38" s="6">
        <f>IF(B38="","",IF(F38="","",IFERROR(INDEX($C$4:$C$123,MATCH(F38,$B$4:$B$123,0)),"Responsable introuvable")))</f>
        <v/>
      </c>
      <c r="R38" s="15">
        <f>IF(B38="","",IF(F38="",0,IFERROR(INDEX($G$4:$G$123,MATCH(F38,$B$4:$B$123,0))+1,"")))</f>
        <v/>
      </c>
      <c r="S38" s="6">
        <f>IF(B38="","",IF(F38=B38,"Auto-rattachement",IF(R38="","Responsable absent",IF(G38&lt;&gt;R38,"Niveau incohérent",""))))</f>
        <v/>
      </c>
      <c r="T38">
        <f>'Paramètres'!D37</f>
        <v/>
      </c>
      <c r="U38">
        <f>'Paramètres'!E37</f>
        <v/>
      </c>
      <c r="V38">
        <f>IF(B38="","",B38)</f>
        <v/>
      </c>
    </row>
    <row r="39" ht="29" customHeight="1">
      <c r="A39" s="18" t="n"/>
      <c r="B39" s="19" t="n"/>
      <c r="C39" s="20" t="n"/>
      <c r="D39" s="20" t="n"/>
      <c r="E39" s="19" t="n"/>
      <c r="F39" s="19" t="n"/>
      <c r="G39" s="18" t="n"/>
      <c r="H39" s="19" t="n"/>
      <c r="I39" s="20" t="n"/>
      <c r="J39" s="42" t="n"/>
      <c r="K39" s="42" t="n"/>
      <c r="L39" s="43" t="n"/>
      <c r="M39" s="47">
        <f>IF(L39="","",'Paramètres'!$B$6*L39)</f>
        <v/>
      </c>
      <c r="N39" s="45" t="n"/>
      <c r="O39" s="48">
        <f>IF(OR(N39="",M39=""),"",IFERROR(N39/M39,""))</f>
        <v/>
      </c>
      <c r="P39" s="20" t="n"/>
      <c r="Q39" s="10">
        <f>IF(B39="","",IF(F39="","",IFERROR(INDEX($C$4:$C$123,MATCH(F39,$B$4:$B$123,0)),"Responsable introuvable")))</f>
        <v/>
      </c>
      <c r="R39" s="16">
        <f>IF(B39="","",IF(F39="",0,IFERROR(INDEX($G$4:$G$123,MATCH(F39,$B$4:$B$123,0))+1,"")))</f>
        <v/>
      </c>
      <c r="S39" s="10">
        <f>IF(B39="","",IF(F39=B39,"Auto-rattachement",IF(R39="","Responsable absent",IF(G39&lt;&gt;R39,"Niveau incohérent",""))))</f>
        <v/>
      </c>
      <c r="T39">
        <f>'Paramètres'!D38</f>
        <v/>
      </c>
      <c r="U39">
        <f>'Paramètres'!E38</f>
        <v/>
      </c>
      <c r="V39">
        <f>IF(B39="","",B39)</f>
        <v/>
      </c>
    </row>
    <row r="40" ht="29" customHeight="1">
      <c r="A40" s="18" t="n"/>
      <c r="B40" s="19" t="n"/>
      <c r="C40" s="20" t="n"/>
      <c r="D40" s="20" t="n"/>
      <c r="E40" s="19" t="n"/>
      <c r="F40" s="19" t="n"/>
      <c r="G40" s="18" t="n"/>
      <c r="H40" s="19" t="n"/>
      <c r="I40" s="20" t="n"/>
      <c r="J40" s="42" t="n"/>
      <c r="K40" s="42" t="n"/>
      <c r="L40" s="43" t="n"/>
      <c r="M40" s="44">
        <f>IF(L40="","",'Paramètres'!$B$6*L40)</f>
        <v/>
      </c>
      <c r="N40" s="45" t="n"/>
      <c r="O40" s="46">
        <f>IF(OR(N40="",M40=""),"",IFERROR(N40/M40,""))</f>
        <v/>
      </c>
      <c r="P40" s="20" t="n"/>
      <c r="Q40" s="6">
        <f>IF(B40="","",IF(F40="","",IFERROR(INDEX($C$4:$C$123,MATCH(F40,$B$4:$B$123,0)),"Responsable introuvable")))</f>
        <v/>
      </c>
      <c r="R40" s="15">
        <f>IF(B40="","",IF(F40="",0,IFERROR(INDEX($G$4:$G$123,MATCH(F40,$B$4:$B$123,0))+1,"")))</f>
        <v/>
      </c>
      <c r="S40" s="6">
        <f>IF(B40="","",IF(F40=B40,"Auto-rattachement",IF(R40="","Responsable absent",IF(G40&lt;&gt;R40,"Niveau incohérent",""))))</f>
        <v/>
      </c>
      <c r="T40">
        <f>'Paramètres'!D39</f>
        <v/>
      </c>
      <c r="U40">
        <f>'Paramètres'!E39</f>
        <v/>
      </c>
      <c r="V40">
        <f>IF(B40="","",B40)</f>
        <v/>
      </c>
    </row>
    <row r="41" ht="29" customHeight="1">
      <c r="A41" s="18" t="n"/>
      <c r="B41" s="19" t="n"/>
      <c r="C41" s="20" t="n"/>
      <c r="D41" s="20" t="n"/>
      <c r="E41" s="19" t="n"/>
      <c r="F41" s="19" t="n"/>
      <c r="G41" s="18" t="n"/>
      <c r="H41" s="19" t="n"/>
      <c r="I41" s="20" t="n"/>
      <c r="J41" s="42" t="n"/>
      <c r="K41" s="42" t="n"/>
      <c r="L41" s="43" t="n"/>
      <c r="M41" s="47">
        <f>IF(L41="","",'Paramètres'!$B$6*L41)</f>
        <v/>
      </c>
      <c r="N41" s="45" t="n"/>
      <c r="O41" s="48">
        <f>IF(OR(N41="",M41=""),"",IFERROR(N41/M41,""))</f>
        <v/>
      </c>
      <c r="P41" s="20" t="n"/>
      <c r="Q41" s="10">
        <f>IF(B41="","",IF(F41="","",IFERROR(INDEX($C$4:$C$123,MATCH(F41,$B$4:$B$123,0)),"Responsable introuvable")))</f>
        <v/>
      </c>
      <c r="R41" s="16">
        <f>IF(B41="","",IF(F41="",0,IFERROR(INDEX($G$4:$G$123,MATCH(F41,$B$4:$B$123,0))+1,"")))</f>
        <v/>
      </c>
      <c r="S41" s="10">
        <f>IF(B41="","",IF(F41=B41,"Auto-rattachement",IF(R41="","Responsable absent",IF(G41&lt;&gt;R41,"Niveau incohérent",""))))</f>
        <v/>
      </c>
      <c r="T41">
        <f>'Paramètres'!D40</f>
        <v/>
      </c>
      <c r="U41">
        <f>'Paramètres'!E40</f>
        <v/>
      </c>
      <c r="V41">
        <f>IF(B41="","",B41)</f>
        <v/>
      </c>
    </row>
    <row r="42" ht="29" customHeight="1">
      <c r="A42" s="18" t="n"/>
      <c r="B42" s="19" t="n"/>
      <c r="C42" s="20" t="n"/>
      <c r="D42" s="20" t="n"/>
      <c r="E42" s="19" t="n"/>
      <c r="F42" s="19" t="n"/>
      <c r="G42" s="18" t="n"/>
      <c r="H42" s="19" t="n"/>
      <c r="I42" s="20" t="n"/>
      <c r="J42" s="42" t="n"/>
      <c r="K42" s="42" t="n"/>
      <c r="L42" s="43" t="n"/>
      <c r="M42" s="44">
        <f>IF(L42="","",'Paramètres'!$B$6*L42)</f>
        <v/>
      </c>
      <c r="N42" s="45" t="n"/>
      <c r="O42" s="46">
        <f>IF(OR(N42="",M42=""),"",IFERROR(N42/M42,""))</f>
        <v/>
      </c>
      <c r="P42" s="20" t="n"/>
      <c r="Q42" s="6">
        <f>IF(B42="","",IF(F42="","",IFERROR(INDEX($C$4:$C$123,MATCH(F42,$B$4:$B$123,0)),"Responsable introuvable")))</f>
        <v/>
      </c>
      <c r="R42" s="15">
        <f>IF(B42="","",IF(F42="",0,IFERROR(INDEX($G$4:$G$123,MATCH(F42,$B$4:$B$123,0))+1,"")))</f>
        <v/>
      </c>
      <c r="S42" s="6">
        <f>IF(B42="","",IF(F42=B42,"Auto-rattachement",IF(R42="","Responsable absent",IF(G42&lt;&gt;R42,"Niveau incohérent",""))))</f>
        <v/>
      </c>
      <c r="T42">
        <f>'Paramètres'!D41</f>
        <v/>
      </c>
      <c r="U42">
        <f>'Paramètres'!E41</f>
        <v/>
      </c>
      <c r="V42">
        <f>IF(B42="","",B42)</f>
        <v/>
      </c>
    </row>
    <row r="43" ht="29" customHeight="1">
      <c r="A43" s="18" t="n"/>
      <c r="B43" s="19" t="n"/>
      <c r="C43" s="20" t="n"/>
      <c r="D43" s="20" t="n"/>
      <c r="E43" s="19" t="n"/>
      <c r="F43" s="19" t="n"/>
      <c r="G43" s="18" t="n"/>
      <c r="H43" s="19" t="n"/>
      <c r="I43" s="20" t="n"/>
      <c r="J43" s="42" t="n"/>
      <c r="K43" s="42" t="n"/>
      <c r="L43" s="43" t="n"/>
      <c r="M43" s="47">
        <f>IF(L43="","",'Paramètres'!$B$6*L43)</f>
        <v/>
      </c>
      <c r="N43" s="45" t="n"/>
      <c r="O43" s="48">
        <f>IF(OR(N43="",M43=""),"",IFERROR(N43/M43,""))</f>
        <v/>
      </c>
      <c r="P43" s="20" t="n"/>
      <c r="Q43" s="10">
        <f>IF(B43="","",IF(F43="","",IFERROR(INDEX($C$4:$C$123,MATCH(F43,$B$4:$B$123,0)),"Responsable introuvable")))</f>
        <v/>
      </c>
      <c r="R43" s="16">
        <f>IF(B43="","",IF(F43="",0,IFERROR(INDEX($G$4:$G$123,MATCH(F43,$B$4:$B$123,0))+1,"")))</f>
        <v/>
      </c>
      <c r="S43" s="10">
        <f>IF(B43="","",IF(F43=B43,"Auto-rattachement",IF(R43="","Responsable absent",IF(G43&lt;&gt;R43,"Niveau incohérent",""))))</f>
        <v/>
      </c>
      <c r="T43">
        <f>'Paramètres'!D42</f>
        <v/>
      </c>
      <c r="U43">
        <f>'Paramètres'!E42</f>
        <v/>
      </c>
      <c r="V43">
        <f>IF(B43="","",B43)</f>
        <v/>
      </c>
    </row>
    <row r="44" ht="29" customHeight="1">
      <c r="A44" s="18" t="n"/>
      <c r="B44" s="19" t="n"/>
      <c r="C44" s="20" t="n"/>
      <c r="D44" s="20" t="n"/>
      <c r="E44" s="19" t="n"/>
      <c r="F44" s="19" t="n"/>
      <c r="G44" s="18" t="n"/>
      <c r="H44" s="19" t="n"/>
      <c r="I44" s="20" t="n"/>
      <c r="J44" s="42" t="n"/>
      <c r="K44" s="42" t="n"/>
      <c r="L44" s="43" t="n"/>
      <c r="M44" s="44">
        <f>IF(L44="","",'Paramètres'!$B$6*L44)</f>
        <v/>
      </c>
      <c r="N44" s="45" t="n"/>
      <c r="O44" s="46">
        <f>IF(OR(N44="",M44=""),"",IFERROR(N44/M44,""))</f>
        <v/>
      </c>
      <c r="P44" s="20" t="n"/>
      <c r="Q44" s="6">
        <f>IF(B44="","",IF(F44="","",IFERROR(INDEX($C$4:$C$123,MATCH(F44,$B$4:$B$123,0)),"Responsable introuvable")))</f>
        <v/>
      </c>
      <c r="R44" s="15">
        <f>IF(B44="","",IF(F44="",0,IFERROR(INDEX($G$4:$G$123,MATCH(F44,$B$4:$B$123,0))+1,"")))</f>
        <v/>
      </c>
      <c r="S44" s="6">
        <f>IF(B44="","",IF(F44=B44,"Auto-rattachement",IF(R44="","Responsable absent",IF(G44&lt;&gt;R44,"Niveau incohérent",""))))</f>
        <v/>
      </c>
      <c r="T44">
        <f>'Paramètres'!D43</f>
        <v/>
      </c>
      <c r="U44">
        <f>'Paramètres'!E43</f>
        <v/>
      </c>
      <c r="V44">
        <f>IF(B44="","",B44)</f>
        <v/>
      </c>
    </row>
    <row r="45" ht="29" customHeight="1">
      <c r="A45" s="18" t="n"/>
      <c r="B45" s="19" t="n"/>
      <c r="C45" s="20" t="n"/>
      <c r="D45" s="20" t="n"/>
      <c r="E45" s="19" t="n"/>
      <c r="F45" s="19" t="n"/>
      <c r="G45" s="18" t="n"/>
      <c r="H45" s="19" t="n"/>
      <c r="I45" s="20" t="n"/>
      <c r="J45" s="42" t="n"/>
      <c r="K45" s="42" t="n"/>
      <c r="L45" s="43" t="n"/>
      <c r="M45" s="47">
        <f>IF(L45="","",'Paramètres'!$B$6*L45)</f>
        <v/>
      </c>
      <c r="N45" s="45" t="n"/>
      <c r="O45" s="48">
        <f>IF(OR(N45="",M45=""),"",IFERROR(N45/M45,""))</f>
        <v/>
      </c>
      <c r="P45" s="20" t="n"/>
      <c r="Q45" s="10">
        <f>IF(B45="","",IF(F45="","",IFERROR(INDEX($C$4:$C$123,MATCH(F45,$B$4:$B$123,0)),"Responsable introuvable")))</f>
        <v/>
      </c>
      <c r="R45" s="16">
        <f>IF(B45="","",IF(F45="",0,IFERROR(INDEX($G$4:$G$123,MATCH(F45,$B$4:$B$123,0))+1,"")))</f>
        <v/>
      </c>
      <c r="S45" s="10">
        <f>IF(B45="","",IF(F45=B45,"Auto-rattachement",IF(R45="","Responsable absent",IF(G45&lt;&gt;R45,"Niveau incohérent",""))))</f>
        <v/>
      </c>
      <c r="T45">
        <f>'Paramètres'!D44</f>
        <v/>
      </c>
      <c r="U45">
        <f>'Paramètres'!E44</f>
        <v/>
      </c>
      <c r="V45">
        <f>IF(B45="","",B45)</f>
        <v/>
      </c>
    </row>
    <row r="46" ht="29" customHeight="1">
      <c r="A46" s="18" t="n"/>
      <c r="B46" s="19" t="n"/>
      <c r="C46" s="20" t="n"/>
      <c r="D46" s="20" t="n"/>
      <c r="E46" s="19" t="n"/>
      <c r="F46" s="19" t="n"/>
      <c r="G46" s="18" t="n"/>
      <c r="H46" s="19" t="n"/>
      <c r="I46" s="20" t="n"/>
      <c r="J46" s="42" t="n"/>
      <c r="K46" s="42" t="n"/>
      <c r="L46" s="43" t="n"/>
      <c r="M46" s="44">
        <f>IF(L46="","",'Paramètres'!$B$6*L46)</f>
        <v/>
      </c>
      <c r="N46" s="45" t="n"/>
      <c r="O46" s="46">
        <f>IF(OR(N46="",M46=""),"",IFERROR(N46/M46,""))</f>
        <v/>
      </c>
      <c r="P46" s="20" t="n"/>
      <c r="Q46" s="6">
        <f>IF(B46="","",IF(F46="","",IFERROR(INDEX($C$4:$C$123,MATCH(F46,$B$4:$B$123,0)),"Responsable introuvable")))</f>
        <v/>
      </c>
      <c r="R46" s="15">
        <f>IF(B46="","",IF(F46="",0,IFERROR(INDEX($G$4:$G$123,MATCH(F46,$B$4:$B$123,0))+1,"")))</f>
        <v/>
      </c>
      <c r="S46" s="6">
        <f>IF(B46="","",IF(F46=B46,"Auto-rattachement",IF(R46="","Responsable absent",IF(G46&lt;&gt;R46,"Niveau incohérent",""))))</f>
        <v/>
      </c>
      <c r="T46">
        <f>'Paramètres'!D45</f>
        <v/>
      </c>
      <c r="U46">
        <f>'Paramètres'!E45</f>
        <v/>
      </c>
      <c r="V46">
        <f>IF(B46="","",B46)</f>
        <v/>
      </c>
    </row>
    <row r="47" ht="29" customHeight="1">
      <c r="A47" s="18" t="n"/>
      <c r="B47" s="19" t="n"/>
      <c r="C47" s="20" t="n"/>
      <c r="D47" s="20" t="n"/>
      <c r="E47" s="19" t="n"/>
      <c r="F47" s="19" t="n"/>
      <c r="G47" s="18" t="n"/>
      <c r="H47" s="19" t="n"/>
      <c r="I47" s="20" t="n"/>
      <c r="J47" s="42" t="n"/>
      <c r="K47" s="42" t="n"/>
      <c r="L47" s="43" t="n"/>
      <c r="M47" s="47">
        <f>IF(L47="","",'Paramètres'!$B$6*L47)</f>
        <v/>
      </c>
      <c r="N47" s="45" t="n"/>
      <c r="O47" s="48">
        <f>IF(OR(N47="",M47=""),"",IFERROR(N47/M47,""))</f>
        <v/>
      </c>
      <c r="P47" s="20" t="n"/>
      <c r="Q47" s="10">
        <f>IF(B47="","",IF(F47="","",IFERROR(INDEX($C$4:$C$123,MATCH(F47,$B$4:$B$123,0)),"Responsable introuvable")))</f>
        <v/>
      </c>
      <c r="R47" s="16">
        <f>IF(B47="","",IF(F47="",0,IFERROR(INDEX($G$4:$G$123,MATCH(F47,$B$4:$B$123,0))+1,"")))</f>
        <v/>
      </c>
      <c r="S47" s="10">
        <f>IF(B47="","",IF(F47=B47,"Auto-rattachement",IF(R47="","Responsable absent",IF(G47&lt;&gt;R47,"Niveau incohérent",""))))</f>
        <v/>
      </c>
      <c r="T47">
        <f>'Paramètres'!D46</f>
        <v/>
      </c>
      <c r="U47">
        <f>'Paramètres'!E46</f>
        <v/>
      </c>
      <c r="V47">
        <f>IF(B47="","",B47)</f>
        <v/>
      </c>
    </row>
    <row r="48" ht="29" customHeight="1">
      <c r="A48" s="18" t="n"/>
      <c r="B48" s="19" t="n"/>
      <c r="C48" s="20" t="n"/>
      <c r="D48" s="20" t="n"/>
      <c r="E48" s="19" t="n"/>
      <c r="F48" s="19" t="n"/>
      <c r="G48" s="18" t="n"/>
      <c r="H48" s="19" t="n"/>
      <c r="I48" s="20" t="n"/>
      <c r="J48" s="42" t="n"/>
      <c r="K48" s="42" t="n"/>
      <c r="L48" s="43" t="n"/>
      <c r="M48" s="44">
        <f>IF(L48="","",'Paramètres'!$B$6*L48)</f>
        <v/>
      </c>
      <c r="N48" s="45" t="n"/>
      <c r="O48" s="46">
        <f>IF(OR(N48="",M48=""),"",IFERROR(N48/M48,""))</f>
        <v/>
      </c>
      <c r="P48" s="20" t="n"/>
      <c r="Q48" s="6">
        <f>IF(B48="","",IF(F48="","",IFERROR(INDEX($C$4:$C$123,MATCH(F48,$B$4:$B$123,0)),"Responsable introuvable")))</f>
        <v/>
      </c>
      <c r="R48" s="15">
        <f>IF(B48="","",IF(F48="",0,IFERROR(INDEX($G$4:$G$123,MATCH(F48,$B$4:$B$123,0))+1,"")))</f>
        <v/>
      </c>
      <c r="S48" s="6">
        <f>IF(B48="","",IF(F48=B48,"Auto-rattachement",IF(R48="","Responsable absent",IF(G48&lt;&gt;R48,"Niveau incohérent",""))))</f>
        <v/>
      </c>
      <c r="T48">
        <f>'Paramètres'!D47</f>
        <v/>
      </c>
      <c r="U48">
        <f>'Paramètres'!E47</f>
        <v/>
      </c>
      <c r="V48">
        <f>IF(B48="","",B48)</f>
        <v/>
      </c>
    </row>
    <row r="49" ht="29" customHeight="1">
      <c r="A49" s="18" t="n"/>
      <c r="B49" s="19" t="n"/>
      <c r="C49" s="20" t="n"/>
      <c r="D49" s="20" t="n"/>
      <c r="E49" s="19" t="n"/>
      <c r="F49" s="19" t="n"/>
      <c r="G49" s="18" t="n"/>
      <c r="H49" s="19" t="n"/>
      <c r="I49" s="20" t="n"/>
      <c r="J49" s="42" t="n"/>
      <c r="K49" s="42" t="n"/>
      <c r="L49" s="43" t="n"/>
      <c r="M49" s="47">
        <f>IF(L49="","",'Paramètres'!$B$6*L49)</f>
        <v/>
      </c>
      <c r="N49" s="45" t="n"/>
      <c r="O49" s="48">
        <f>IF(OR(N49="",M49=""),"",IFERROR(N49/M49,""))</f>
        <v/>
      </c>
      <c r="P49" s="20" t="n"/>
      <c r="Q49" s="10">
        <f>IF(B49="","",IF(F49="","",IFERROR(INDEX($C$4:$C$123,MATCH(F49,$B$4:$B$123,0)),"Responsable introuvable")))</f>
        <v/>
      </c>
      <c r="R49" s="16">
        <f>IF(B49="","",IF(F49="",0,IFERROR(INDEX($G$4:$G$123,MATCH(F49,$B$4:$B$123,0))+1,"")))</f>
        <v/>
      </c>
      <c r="S49" s="10">
        <f>IF(B49="","",IF(F49=B49,"Auto-rattachement",IF(R49="","Responsable absent",IF(G49&lt;&gt;R49,"Niveau incohérent",""))))</f>
        <v/>
      </c>
      <c r="T49">
        <f>'Paramètres'!D48</f>
        <v/>
      </c>
      <c r="U49">
        <f>'Paramètres'!E48</f>
        <v/>
      </c>
      <c r="V49">
        <f>IF(B49="","",B49)</f>
        <v/>
      </c>
    </row>
    <row r="50" ht="29" customHeight="1">
      <c r="A50" s="18" t="n"/>
      <c r="B50" s="19" t="n"/>
      <c r="C50" s="20" t="n"/>
      <c r="D50" s="20" t="n"/>
      <c r="E50" s="19" t="n"/>
      <c r="F50" s="19" t="n"/>
      <c r="G50" s="18" t="n"/>
      <c r="H50" s="19" t="n"/>
      <c r="I50" s="20" t="n"/>
      <c r="J50" s="42" t="n"/>
      <c r="K50" s="42" t="n"/>
      <c r="L50" s="43" t="n"/>
      <c r="M50" s="44">
        <f>IF(L50="","",'Paramètres'!$B$6*L50)</f>
        <v/>
      </c>
      <c r="N50" s="45" t="n"/>
      <c r="O50" s="46">
        <f>IF(OR(N50="",M50=""),"",IFERROR(N50/M50,""))</f>
        <v/>
      </c>
      <c r="P50" s="20" t="n"/>
      <c r="Q50" s="6">
        <f>IF(B50="","",IF(F50="","",IFERROR(INDEX($C$4:$C$123,MATCH(F50,$B$4:$B$123,0)),"Responsable introuvable")))</f>
        <v/>
      </c>
      <c r="R50" s="15">
        <f>IF(B50="","",IF(F50="",0,IFERROR(INDEX($G$4:$G$123,MATCH(F50,$B$4:$B$123,0))+1,"")))</f>
        <v/>
      </c>
      <c r="S50" s="6">
        <f>IF(B50="","",IF(F50=B50,"Auto-rattachement",IF(R50="","Responsable absent",IF(G50&lt;&gt;R50,"Niveau incohérent",""))))</f>
        <v/>
      </c>
      <c r="T50">
        <f>'Paramètres'!D49</f>
        <v/>
      </c>
      <c r="U50">
        <f>'Paramètres'!E49</f>
        <v/>
      </c>
      <c r="V50">
        <f>IF(B50="","",B50)</f>
        <v/>
      </c>
    </row>
    <row r="51" ht="29" customHeight="1">
      <c r="A51" s="18" t="n"/>
      <c r="B51" s="19" t="n"/>
      <c r="C51" s="20" t="n"/>
      <c r="D51" s="20" t="n"/>
      <c r="E51" s="19" t="n"/>
      <c r="F51" s="19" t="n"/>
      <c r="G51" s="18" t="n"/>
      <c r="H51" s="19" t="n"/>
      <c r="I51" s="20" t="n"/>
      <c r="J51" s="42" t="n"/>
      <c r="K51" s="42" t="n"/>
      <c r="L51" s="43" t="n"/>
      <c r="M51" s="47">
        <f>IF(L51="","",'Paramètres'!$B$6*L51)</f>
        <v/>
      </c>
      <c r="N51" s="45" t="n"/>
      <c r="O51" s="48">
        <f>IF(OR(N51="",M51=""),"",IFERROR(N51/M51,""))</f>
        <v/>
      </c>
      <c r="P51" s="20" t="n"/>
      <c r="Q51" s="10">
        <f>IF(B51="","",IF(F51="","",IFERROR(INDEX($C$4:$C$123,MATCH(F51,$B$4:$B$123,0)),"Responsable introuvable")))</f>
        <v/>
      </c>
      <c r="R51" s="16">
        <f>IF(B51="","",IF(F51="",0,IFERROR(INDEX($G$4:$G$123,MATCH(F51,$B$4:$B$123,0))+1,"")))</f>
        <v/>
      </c>
      <c r="S51" s="10">
        <f>IF(B51="","",IF(F51=B51,"Auto-rattachement",IF(R51="","Responsable absent",IF(G51&lt;&gt;R51,"Niveau incohérent",""))))</f>
        <v/>
      </c>
      <c r="T51">
        <f>'Paramètres'!D50</f>
        <v/>
      </c>
      <c r="U51">
        <f>'Paramètres'!E50</f>
        <v/>
      </c>
      <c r="V51">
        <f>IF(B51="","",B51)</f>
        <v/>
      </c>
    </row>
    <row r="52" ht="29" customHeight="1">
      <c r="A52" s="18" t="n"/>
      <c r="B52" s="19" t="n"/>
      <c r="C52" s="20" t="n"/>
      <c r="D52" s="20" t="n"/>
      <c r="E52" s="19" t="n"/>
      <c r="F52" s="19" t="n"/>
      <c r="G52" s="18" t="n"/>
      <c r="H52" s="19" t="n"/>
      <c r="I52" s="20" t="n"/>
      <c r="J52" s="42" t="n"/>
      <c r="K52" s="42" t="n"/>
      <c r="L52" s="43" t="n"/>
      <c r="M52" s="44">
        <f>IF(L52="","",'Paramètres'!$B$6*L52)</f>
        <v/>
      </c>
      <c r="N52" s="45" t="n"/>
      <c r="O52" s="46">
        <f>IF(OR(N52="",M52=""),"",IFERROR(N52/M52,""))</f>
        <v/>
      </c>
      <c r="P52" s="20" t="n"/>
      <c r="Q52" s="6">
        <f>IF(B52="","",IF(F52="","",IFERROR(INDEX($C$4:$C$123,MATCH(F52,$B$4:$B$123,0)),"Responsable introuvable")))</f>
        <v/>
      </c>
      <c r="R52" s="15">
        <f>IF(B52="","",IF(F52="",0,IFERROR(INDEX($G$4:$G$123,MATCH(F52,$B$4:$B$123,0))+1,"")))</f>
        <v/>
      </c>
      <c r="S52" s="6">
        <f>IF(B52="","",IF(F52=B52,"Auto-rattachement",IF(R52="","Responsable absent",IF(G52&lt;&gt;R52,"Niveau incohérent",""))))</f>
        <v/>
      </c>
      <c r="T52">
        <f>'Paramètres'!D51</f>
        <v/>
      </c>
      <c r="U52">
        <f>'Paramètres'!E51</f>
        <v/>
      </c>
      <c r="V52">
        <f>IF(B52="","",B52)</f>
        <v/>
      </c>
    </row>
    <row r="53" ht="29" customHeight="1">
      <c r="A53" s="18" t="n"/>
      <c r="B53" s="19" t="n"/>
      <c r="C53" s="20" t="n"/>
      <c r="D53" s="20" t="n"/>
      <c r="E53" s="19" t="n"/>
      <c r="F53" s="19" t="n"/>
      <c r="G53" s="18" t="n"/>
      <c r="H53" s="19" t="n"/>
      <c r="I53" s="20" t="n"/>
      <c r="J53" s="42" t="n"/>
      <c r="K53" s="42" t="n"/>
      <c r="L53" s="43" t="n"/>
      <c r="M53" s="47">
        <f>IF(L53="","",'Paramètres'!$B$6*L53)</f>
        <v/>
      </c>
      <c r="N53" s="45" t="n"/>
      <c r="O53" s="48">
        <f>IF(OR(N53="",M53=""),"",IFERROR(N53/M53,""))</f>
        <v/>
      </c>
      <c r="P53" s="20" t="n"/>
      <c r="Q53" s="10">
        <f>IF(B53="","",IF(F53="","",IFERROR(INDEX($C$4:$C$123,MATCH(F53,$B$4:$B$123,0)),"Responsable introuvable")))</f>
        <v/>
      </c>
      <c r="R53" s="16">
        <f>IF(B53="","",IF(F53="",0,IFERROR(INDEX($G$4:$G$123,MATCH(F53,$B$4:$B$123,0))+1,"")))</f>
        <v/>
      </c>
      <c r="S53" s="10">
        <f>IF(B53="","",IF(F53=B53,"Auto-rattachement",IF(R53="","Responsable absent",IF(G53&lt;&gt;R53,"Niveau incohérent",""))))</f>
        <v/>
      </c>
      <c r="T53">
        <f>'Paramètres'!D52</f>
        <v/>
      </c>
      <c r="U53">
        <f>'Paramètres'!E52</f>
        <v/>
      </c>
      <c r="V53">
        <f>IF(B53="","",B53)</f>
        <v/>
      </c>
    </row>
    <row r="54" ht="29" customHeight="1">
      <c r="A54" s="18" t="n"/>
      <c r="B54" s="19" t="n"/>
      <c r="C54" s="20" t="n"/>
      <c r="D54" s="20" t="n"/>
      <c r="E54" s="19" t="n"/>
      <c r="F54" s="19" t="n"/>
      <c r="G54" s="18" t="n"/>
      <c r="H54" s="19" t="n"/>
      <c r="I54" s="20" t="n"/>
      <c r="J54" s="42" t="n"/>
      <c r="K54" s="42" t="n"/>
      <c r="L54" s="43" t="n"/>
      <c r="M54" s="44">
        <f>IF(L54="","",'Paramètres'!$B$6*L54)</f>
        <v/>
      </c>
      <c r="N54" s="45" t="n"/>
      <c r="O54" s="46">
        <f>IF(OR(N54="",M54=""),"",IFERROR(N54/M54,""))</f>
        <v/>
      </c>
      <c r="P54" s="20" t="n"/>
      <c r="Q54" s="6">
        <f>IF(B54="","",IF(F54="","",IFERROR(INDEX($C$4:$C$123,MATCH(F54,$B$4:$B$123,0)),"Responsable introuvable")))</f>
        <v/>
      </c>
      <c r="R54" s="15">
        <f>IF(B54="","",IF(F54="",0,IFERROR(INDEX($G$4:$G$123,MATCH(F54,$B$4:$B$123,0))+1,"")))</f>
        <v/>
      </c>
      <c r="S54" s="6">
        <f>IF(B54="","",IF(F54=B54,"Auto-rattachement",IF(R54="","Responsable absent",IF(G54&lt;&gt;R54,"Niveau incohérent",""))))</f>
        <v/>
      </c>
      <c r="T54">
        <f>'Paramètres'!D53</f>
        <v/>
      </c>
      <c r="U54">
        <f>'Paramètres'!E53</f>
        <v/>
      </c>
      <c r="V54">
        <f>IF(B54="","",B54)</f>
        <v/>
      </c>
    </row>
    <row r="55" ht="29" customHeight="1">
      <c r="A55" s="18" t="n"/>
      <c r="B55" s="19" t="n"/>
      <c r="C55" s="20" t="n"/>
      <c r="D55" s="20" t="n"/>
      <c r="E55" s="19" t="n"/>
      <c r="F55" s="19" t="n"/>
      <c r="G55" s="18" t="n"/>
      <c r="H55" s="19" t="n"/>
      <c r="I55" s="20" t="n"/>
      <c r="J55" s="42" t="n"/>
      <c r="K55" s="42" t="n"/>
      <c r="L55" s="43" t="n"/>
      <c r="M55" s="47">
        <f>IF(L55="","",'Paramètres'!$B$6*L55)</f>
        <v/>
      </c>
      <c r="N55" s="45" t="n"/>
      <c r="O55" s="48">
        <f>IF(OR(N55="",M55=""),"",IFERROR(N55/M55,""))</f>
        <v/>
      </c>
      <c r="P55" s="20" t="n"/>
      <c r="Q55" s="10">
        <f>IF(B55="","",IF(F55="","",IFERROR(INDEX($C$4:$C$123,MATCH(F55,$B$4:$B$123,0)),"Responsable introuvable")))</f>
        <v/>
      </c>
      <c r="R55" s="16">
        <f>IF(B55="","",IF(F55="",0,IFERROR(INDEX($G$4:$G$123,MATCH(F55,$B$4:$B$123,0))+1,"")))</f>
        <v/>
      </c>
      <c r="S55" s="10">
        <f>IF(B55="","",IF(F55=B55,"Auto-rattachement",IF(R55="","Responsable absent",IF(G55&lt;&gt;R55,"Niveau incohérent",""))))</f>
        <v/>
      </c>
      <c r="T55">
        <f>'Paramètres'!D54</f>
        <v/>
      </c>
      <c r="U55">
        <f>'Paramètres'!E54</f>
        <v/>
      </c>
      <c r="V55">
        <f>IF(B55="","",B55)</f>
        <v/>
      </c>
    </row>
    <row r="56" ht="29" customHeight="1">
      <c r="A56" s="18" t="n"/>
      <c r="B56" s="19" t="n"/>
      <c r="C56" s="20" t="n"/>
      <c r="D56" s="20" t="n"/>
      <c r="E56" s="19" t="n"/>
      <c r="F56" s="19" t="n"/>
      <c r="G56" s="18" t="n"/>
      <c r="H56" s="19" t="n"/>
      <c r="I56" s="20" t="n"/>
      <c r="J56" s="42" t="n"/>
      <c r="K56" s="42" t="n"/>
      <c r="L56" s="43" t="n"/>
      <c r="M56" s="44">
        <f>IF(L56="","",'Paramètres'!$B$6*L56)</f>
        <v/>
      </c>
      <c r="N56" s="45" t="n"/>
      <c r="O56" s="46">
        <f>IF(OR(N56="",M56=""),"",IFERROR(N56/M56,""))</f>
        <v/>
      </c>
      <c r="P56" s="20" t="n"/>
      <c r="Q56" s="6">
        <f>IF(B56="","",IF(F56="","",IFERROR(INDEX($C$4:$C$123,MATCH(F56,$B$4:$B$123,0)),"Responsable introuvable")))</f>
        <v/>
      </c>
      <c r="R56" s="15">
        <f>IF(B56="","",IF(F56="",0,IFERROR(INDEX($G$4:$G$123,MATCH(F56,$B$4:$B$123,0))+1,"")))</f>
        <v/>
      </c>
      <c r="S56" s="6">
        <f>IF(B56="","",IF(F56=B56,"Auto-rattachement",IF(R56="","Responsable absent",IF(G56&lt;&gt;R56,"Niveau incohérent",""))))</f>
        <v/>
      </c>
      <c r="T56">
        <f>'Paramètres'!D55</f>
        <v/>
      </c>
      <c r="U56">
        <f>'Paramètres'!E55</f>
        <v/>
      </c>
      <c r="V56">
        <f>IF(B56="","",B56)</f>
        <v/>
      </c>
    </row>
    <row r="57" ht="29" customHeight="1">
      <c r="A57" s="18" t="n"/>
      <c r="B57" s="19" t="n"/>
      <c r="C57" s="20" t="n"/>
      <c r="D57" s="20" t="n"/>
      <c r="E57" s="19" t="n"/>
      <c r="F57" s="19" t="n"/>
      <c r="G57" s="18" t="n"/>
      <c r="H57" s="19" t="n"/>
      <c r="I57" s="20" t="n"/>
      <c r="J57" s="42" t="n"/>
      <c r="K57" s="42" t="n"/>
      <c r="L57" s="43" t="n"/>
      <c r="M57" s="47">
        <f>IF(L57="","",'Paramètres'!$B$6*L57)</f>
        <v/>
      </c>
      <c r="N57" s="45" t="n"/>
      <c r="O57" s="48">
        <f>IF(OR(N57="",M57=""),"",IFERROR(N57/M57,""))</f>
        <v/>
      </c>
      <c r="P57" s="20" t="n"/>
      <c r="Q57" s="10">
        <f>IF(B57="","",IF(F57="","",IFERROR(INDEX($C$4:$C$123,MATCH(F57,$B$4:$B$123,0)),"Responsable introuvable")))</f>
        <v/>
      </c>
      <c r="R57" s="16">
        <f>IF(B57="","",IF(F57="",0,IFERROR(INDEX($G$4:$G$123,MATCH(F57,$B$4:$B$123,0))+1,"")))</f>
        <v/>
      </c>
      <c r="S57" s="10">
        <f>IF(B57="","",IF(F57=B57,"Auto-rattachement",IF(R57="","Responsable absent",IF(G57&lt;&gt;R57,"Niveau incohérent",""))))</f>
        <v/>
      </c>
      <c r="T57">
        <f>'Paramètres'!D56</f>
        <v/>
      </c>
      <c r="U57">
        <f>'Paramètres'!E56</f>
        <v/>
      </c>
      <c r="V57">
        <f>IF(B57="","",B57)</f>
        <v/>
      </c>
    </row>
    <row r="58" ht="29" customHeight="1">
      <c r="A58" s="18" t="n"/>
      <c r="B58" s="19" t="n"/>
      <c r="C58" s="20" t="n"/>
      <c r="D58" s="20" t="n"/>
      <c r="E58" s="19" t="n"/>
      <c r="F58" s="19" t="n"/>
      <c r="G58" s="18" t="n"/>
      <c r="H58" s="19" t="n"/>
      <c r="I58" s="20" t="n"/>
      <c r="J58" s="42" t="n"/>
      <c r="K58" s="42" t="n"/>
      <c r="L58" s="43" t="n"/>
      <c r="M58" s="44">
        <f>IF(L58="","",'Paramètres'!$B$6*L58)</f>
        <v/>
      </c>
      <c r="N58" s="45" t="n"/>
      <c r="O58" s="46">
        <f>IF(OR(N58="",M58=""),"",IFERROR(N58/M58,""))</f>
        <v/>
      </c>
      <c r="P58" s="20" t="n"/>
      <c r="Q58" s="6">
        <f>IF(B58="","",IF(F58="","",IFERROR(INDEX($C$4:$C$123,MATCH(F58,$B$4:$B$123,0)),"Responsable introuvable")))</f>
        <v/>
      </c>
      <c r="R58" s="15">
        <f>IF(B58="","",IF(F58="",0,IFERROR(INDEX($G$4:$G$123,MATCH(F58,$B$4:$B$123,0))+1,"")))</f>
        <v/>
      </c>
      <c r="S58" s="6">
        <f>IF(B58="","",IF(F58=B58,"Auto-rattachement",IF(R58="","Responsable absent",IF(G58&lt;&gt;R58,"Niveau incohérent",""))))</f>
        <v/>
      </c>
      <c r="T58">
        <f>'Paramètres'!D57</f>
        <v/>
      </c>
      <c r="U58">
        <f>'Paramètres'!E57</f>
        <v/>
      </c>
      <c r="V58">
        <f>IF(B58="","",B58)</f>
        <v/>
      </c>
    </row>
    <row r="59" ht="29" customHeight="1">
      <c r="A59" s="18" t="n"/>
      <c r="B59" s="19" t="n"/>
      <c r="C59" s="20" t="n"/>
      <c r="D59" s="20" t="n"/>
      <c r="E59" s="19" t="n"/>
      <c r="F59" s="19" t="n"/>
      <c r="G59" s="18" t="n"/>
      <c r="H59" s="19" t="n"/>
      <c r="I59" s="20" t="n"/>
      <c r="J59" s="42" t="n"/>
      <c r="K59" s="42" t="n"/>
      <c r="L59" s="43" t="n"/>
      <c r="M59" s="47">
        <f>IF(L59="","",'Paramètres'!$B$6*L59)</f>
        <v/>
      </c>
      <c r="N59" s="45" t="n"/>
      <c r="O59" s="48">
        <f>IF(OR(N59="",M59=""),"",IFERROR(N59/M59,""))</f>
        <v/>
      </c>
      <c r="P59" s="20" t="n"/>
      <c r="Q59" s="10">
        <f>IF(B59="","",IF(F59="","",IFERROR(INDEX($C$4:$C$123,MATCH(F59,$B$4:$B$123,0)),"Responsable introuvable")))</f>
        <v/>
      </c>
      <c r="R59" s="16">
        <f>IF(B59="","",IF(F59="",0,IFERROR(INDEX($G$4:$G$123,MATCH(F59,$B$4:$B$123,0))+1,"")))</f>
        <v/>
      </c>
      <c r="S59" s="10">
        <f>IF(B59="","",IF(F59=B59,"Auto-rattachement",IF(R59="","Responsable absent",IF(G59&lt;&gt;R59,"Niveau incohérent",""))))</f>
        <v/>
      </c>
      <c r="T59">
        <f>'Paramètres'!D58</f>
        <v/>
      </c>
      <c r="U59">
        <f>'Paramètres'!E58</f>
        <v/>
      </c>
      <c r="V59">
        <f>IF(B59="","",B59)</f>
        <v/>
      </c>
    </row>
    <row r="60" ht="29" customHeight="1">
      <c r="A60" s="18" t="n"/>
      <c r="B60" s="19" t="n"/>
      <c r="C60" s="20" t="n"/>
      <c r="D60" s="20" t="n"/>
      <c r="E60" s="19" t="n"/>
      <c r="F60" s="19" t="n"/>
      <c r="G60" s="18" t="n"/>
      <c r="H60" s="19" t="n"/>
      <c r="I60" s="20" t="n"/>
      <c r="J60" s="42" t="n"/>
      <c r="K60" s="42" t="n"/>
      <c r="L60" s="43" t="n"/>
      <c r="M60" s="44">
        <f>IF(L60="","",'Paramètres'!$B$6*L60)</f>
        <v/>
      </c>
      <c r="N60" s="45" t="n"/>
      <c r="O60" s="46">
        <f>IF(OR(N60="",M60=""),"",IFERROR(N60/M60,""))</f>
        <v/>
      </c>
      <c r="P60" s="20" t="n"/>
      <c r="Q60" s="6">
        <f>IF(B60="","",IF(F60="","",IFERROR(INDEX($C$4:$C$123,MATCH(F60,$B$4:$B$123,0)),"Responsable introuvable")))</f>
        <v/>
      </c>
      <c r="R60" s="15">
        <f>IF(B60="","",IF(F60="",0,IFERROR(INDEX($G$4:$G$123,MATCH(F60,$B$4:$B$123,0))+1,"")))</f>
        <v/>
      </c>
      <c r="S60" s="6">
        <f>IF(B60="","",IF(F60=B60,"Auto-rattachement",IF(R60="","Responsable absent",IF(G60&lt;&gt;R60,"Niveau incohérent",""))))</f>
        <v/>
      </c>
      <c r="T60">
        <f>'Paramètres'!D59</f>
        <v/>
      </c>
      <c r="U60">
        <f>'Paramètres'!E59</f>
        <v/>
      </c>
      <c r="V60">
        <f>IF(B60="","",B60)</f>
        <v/>
      </c>
    </row>
    <row r="61" ht="29" customHeight="1">
      <c r="A61" s="18" t="n"/>
      <c r="B61" s="19" t="n"/>
      <c r="C61" s="20" t="n"/>
      <c r="D61" s="20" t="n"/>
      <c r="E61" s="19" t="n"/>
      <c r="F61" s="19" t="n"/>
      <c r="G61" s="18" t="n"/>
      <c r="H61" s="19" t="n"/>
      <c r="I61" s="20" t="n"/>
      <c r="J61" s="42" t="n"/>
      <c r="K61" s="42" t="n"/>
      <c r="L61" s="43" t="n"/>
      <c r="M61" s="47">
        <f>IF(L61="","",'Paramètres'!$B$6*L61)</f>
        <v/>
      </c>
      <c r="N61" s="45" t="n"/>
      <c r="O61" s="48">
        <f>IF(OR(N61="",M61=""),"",IFERROR(N61/M61,""))</f>
        <v/>
      </c>
      <c r="P61" s="20" t="n"/>
      <c r="Q61" s="10">
        <f>IF(B61="","",IF(F61="","",IFERROR(INDEX($C$4:$C$123,MATCH(F61,$B$4:$B$123,0)),"Responsable introuvable")))</f>
        <v/>
      </c>
      <c r="R61" s="16">
        <f>IF(B61="","",IF(F61="",0,IFERROR(INDEX($G$4:$G$123,MATCH(F61,$B$4:$B$123,0))+1,"")))</f>
        <v/>
      </c>
      <c r="S61" s="10">
        <f>IF(B61="","",IF(F61=B61,"Auto-rattachement",IF(R61="","Responsable absent",IF(G61&lt;&gt;R61,"Niveau incohérent",""))))</f>
        <v/>
      </c>
      <c r="T61">
        <f>'Paramètres'!D60</f>
        <v/>
      </c>
      <c r="U61">
        <f>'Paramètres'!E60</f>
        <v/>
      </c>
      <c r="V61">
        <f>IF(B61="","",B61)</f>
        <v/>
      </c>
    </row>
    <row r="62" ht="29" customHeight="1">
      <c r="A62" s="18" t="n"/>
      <c r="B62" s="19" t="n"/>
      <c r="C62" s="20" t="n"/>
      <c r="D62" s="20" t="n"/>
      <c r="E62" s="19" t="n"/>
      <c r="F62" s="19" t="n"/>
      <c r="G62" s="18" t="n"/>
      <c r="H62" s="19" t="n"/>
      <c r="I62" s="20" t="n"/>
      <c r="J62" s="42" t="n"/>
      <c r="K62" s="42" t="n"/>
      <c r="L62" s="43" t="n"/>
      <c r="M62" s="44">
        <f>IF(L62="","",'Paramètres'!$B$6*L62)</f>
        <v/>
      </c>
      <c r="N62" s="45" t="n"/>
      <c r="O62" s="46">
        <f>IF(OR(N62="",M62=""),"",IFERROR(N62/M62,""))</f>
        <v/>
      </c>
      <c r="P62" s="20" t="n"/>
      <c r="Q62" s="6">
        <f>IF(B62="","",IF(F62="","",IFERROR(INDEX($C$4:$C$123,MATCH(F62,$B$4:$B$123,0)),"Responsable introuvable")))</f>
        <v/>
      </c>
      <c r="R62" s="15">
        <f>IF(B62="","",IF(F62="",0,IFERROR(INDEX($G$4:$G$123,MATCH(F62,$B$4:$B$123,0))+1,"")))</f>
        <v/>
      </c>
      <c r="S62" s="6">
        <f>IF(B62="","",IF(F62=B62,"Auto-rattachement",IF(R62="","Responsable absent",IF(G62&lt;&gt;R62,"Niveau incohérent",""))))</f>
        <v/>
      </c>
      <c r="T62">
        <f>'Paramètres'!D61</f>
        <v/>
      </c>
      <c r="U62">
        <f>'Paramètres'!E61</f>
        <v/>
      </c>
      <c r="V62">
        <f>IF(B62="","",B62)</f>
        <v/>
      </c>
    </row>
    <row r="63" ht="29" customHeight="1">
      <c r="A63" s="18" t="n"/>
      <c r="B63" s="19" t="n"/>
      <c r="C63" s="20" t="n"/>
      <c r="D63" s="20" t="n"/>
      <c r="E63" s="19" t="n"/>
      <c r="F63" s="19" t="n"/>
      <c r="G63" s="18" t="n"/>
      <c r="H63" s="19" t="n"/>
      <c r="I63" s="20" t="n"/>
      <c r="J63" s="42" t="n"/>
      <c r="K63" s="42" t="n"/>
      <c r="L63" s="43" t="n"/>
      <c r="M63" s="47">
        <f>IF(L63="","",'Paramètres'!$B$6*L63)</f>
        <v/>
      </c>
      <c r="N63" s="45" t="n"/>
      <c r="O63" s="48">
        <f>IF(OR(N63="",M63=""),"",IFERROR(N63/M63,""))</f>
        <v/>
      </c>
      <c r="P63" s="20" t="n"/>
      <c r="Q63" s="10">
        <f>IF(B63="","",IF(F63="","",IFERROR(INDEX($C$4:$C$123,MATCH(F63,$B$4:$B$123,0)),"Responsable introuvable")))</f>
        <v/>
      </c>
      <c r="R63" s="16">
        <f>IF(B63="","",IF(F63="",0,IFERROR(INDEX($G$4:$G$123,MATCH(F63,$B$4:$B$123,0))+1,"")))</f>
        <v/>
      </c>
      <c r="S63" s="10">
        <f>IF(B63="","",IF(F63=B63,"Auto-rattachement",IF(R63="","Responsable absent",IF(G63&lt;&gt;R63,"Niveau incohérent",""))))</f>
        <v/>
      </c>
      <c r="T63">
        <f>'Paramètres'!D62</f>
        <v/>
      </c>
      <c r="U63">
        <f>'Paramètres'!E62</f>
        <v/>
      </c>
      <c r="V63">
        <f>IF(B63="","",B63)</f>
        <v/>
      </c>
    </row>
    <row r="64" ht="29" customHeight="1">
      <c r="A64" s="18" t="n"/>
      <c r="B64" s="19" t="n"/>
      <c r="C64" s="20" t="n"/>
      <c r="D64" s="20" t="n"/>
      <c r="E64" s="19" t="n"/>
      <c r="F64" s="19" t="n"/>
      <c r="G64" s="18" t="n"/>
      <c r="H64" s="19" t="n"/>
      <c r="I64" s="20" t="n"/>
      <c r="J64" s="42" t="n"/>
      <c r="K64" s="42" t="n"/>
      <c r="L64" s="43" t="n"/>
      <c r="M64" s="44">
        <f>IF(L64="","",'Paramètres'!$B$6*L64)</f>
        <v/>
      </c>
      <c r="N64" s="45" t="n"/>
      <c r="O64" s="46">
        <f>IF(OR(N64="",M64=""),"",IFERROR(N64/M64,""))</f>
        <v/>
      </c>
      <c r="P64" s="20" t="n"/>
      <c r="Q64" s="6">
        <f>IF(B64="","",IF(F64="","",IFERROR(INDEX($C$4:$C$123,MATCH(F64,$B$4:$B$123,0)),"Responsable introuvable")))</f>
        <v/>
      </c>
      <c r="R64" s="15">
        <f>IF(B64="","",IF(F64="",0,IFERROR(INDEX($G$4:$G$123,MATCH(F64,$B$4:$B$123,0))+1,"")))</f>
        <v/>
      </c>
      <c r="S64" s="6">
        <f>IF(B64="","",IF(F64=B64,"Auto-rattachement",IF(R64="","Responsable absent",IF(G64&lt;&gt;R64,"Niveau incohérent",""))))</f>
        <v/>
      </c>
      <c r="T64">
        <f>'Paramètres'!D63</f>
        <v/>
      </c>
      <c r="U64">
        <f>'Paramètres'!E63</f>
        <v/>
      </c>
      <c r="V64">
        <f>IF(B64="","",B64)</f>
        <v/>
      </c>
    </row>
    <row r="65" ht="29" customHeight="1">
      <c r="A65" s="18" t="n"/>
      <c r="B65" s="19" t="n"/>
      <c r="C65" s="20" t="n"/>
      <c r="D65" s="20" t="n"/>
      <c r="E65" s="19" t="n"/>
      <c r="F65" s="19" t="n"/>
      <c r="G65" s="18" t="n"/>
      <c r="H65" s="19" t="n"/>
      <c r="I65" s="20" t="n"/>
      <c r="J65" s="42" t="n"/>
      <c r="K65" s="42" t="n"/>
      <c r="L65" s="43" t="n"/>
      <c r="M65" s="47">
        <f>IF(L65="","",'Paramètres'!$B$6*L65)</f>
        <v/>
      </c>
      <c r="N65" s="45" t="n"/>
      <c r="O65" s="48">
        <f>IF(OR(N65="",M65=""),"",IFERROR(N65/M65,""))</f>
        <v/>
      </c>
      <c r="P65" s="20" t="n"/>
      <c r="Q65" s="10">
        <f>IF(B65="","",IF(F65="","",IFERROR(INDEX($C$4:$C$123,MATCH(F65,$B$4:$B$123,0)),"Responsable introuvable")))</f>
        <v/>
      </c>
      <c r="R65" s="16">
        <f>IF(B65="","",IF(F65="",0,IFERROR(INDEX($G$4:$G$123,MATCH(F65,$B$4:$B$123,0))+1,"")))</f>
        <v/>
      </c>
      <c r="S65" s="10">
        <f>IF(B65="","",IF(F65=B65,"Auto-rattachement",IF(R65="","Responsable absent",IF(G65&lt;&gt;R65,"Niveau incohérent",""))))</f>
        <v/>
      </c>
      <c r="T65">
        <f>'Paramètres'!D64</f>
        <v/>
      </c>
      <c r="U65">
        <f>'Paramètres'!E64</f>
        <v/>
      </c>
      <c r="V65">
        <f>IF(B65="","",B65)</f>
        <v/>
      </c>
    </row>
    <row r="66" ht="29" customHeight="1">
      <c r="A66" s="18" t="n"/>
      <c r="B66" s="19" t="n"/>
      <c r="C66" s="20" t="n"/>
      <c r="D66" s="20" t="n"/>
      <c r="E66" s="19" t="n"/>
      <c r="F66" s="19" t="n"/>
      <c r="G66" s="18" t="n"/>
      <c r="H66" s="19" t="n"/>
      <c r="I66" s="20" t="n"/>
      <c r="J66" s="42" t="n"/>
      <c r="K66" s="42" t="n"/>
      <c r="L66" s="43" t="n"/>
      <c r="M66" s="44">
        <f>IF(L66="","",'Paramètres'!$B$6*L66)</f>
        <v/>
      </c>
      <c r="N66" s="45" t="n"/>
      <c r="O66" s="46">
        <f>IF(OR(N66="",M66=""),"",IFERROR(N66/M66,""))</f>
        <v/>
      </c>
      <c r="P66" s="20" t="n"/>
      <c r="Q66" s="6">
        <f>IF(B66="","",IF(F66="","",IFERROR(INDEX($C$4:$C$123,MATCH(F66,$B$4:$B$123,0)),"Responsable introuvable")))</f>
        <v/>
      </c>
      <c r="R66" s="15">
        <f>IF(B66="","",IF(F66="",0,IFERROR(INDEX($G$4:$G$123,MATCH(F66,$B$4:$B$123,0))+1,"")))</f>
        <v/>
      </c>
      <c r="S66" s="6">
        <f>IF(B66="","",IF(F66=B66,"Auto-rattachement",IF(R66="","Responsable absent",IF(G66&lt;&gt;R66,"Niveau incohérent",""))))</f>
        <v/>
      </c>
      <c r="T66">
        <f>'Paramètres'!D65</f>
        <v/>
      </c>
      <c r="U66">
        <f>'Paramètres'!E65</f>
        <v/>
      </c>
      <c r="V66">
        <f>IF(B66="","",B66)</f>
        <v/>
      </c>
    </row>
    <row r="67" ht="29" customHeight="1">
      <c r="A67" s="18" t="n"/>
      <c r="B67" s="19" t="n"/>
      <c r="C67" s="20" t="n"/>
      <c r="D67" s="20" t="n"/>
      <c r="E67" s="19" t="n"/>
      <c r="F67" s="19" t="n"/>
      <c r="G67" s="18" t="n"/>
      <c r="H67" s="19" t="n"/>
      <c r="I67" s="20" t="n"/>
      <c r="J67" s="42" t="n"/>
      <c r="K67" s="42" t="n"/>
      <c r="L67" s="43" t="n"/>
      <c r="M67" s="47">
        <f>IF(L67="","",'Paramètres'!$B$6*L67)</f>
        <v/>
      </c>
      <c r="N67" s="45" t="n"/>
      <c r="O67" s="48">
        <f>IF(OR(N67="",M67=""),"",IFERROR(N67/M67,""))</f>
        <v/>
      </c>
      <c r="P67" s="20" t="n"/>
      <c r="Q67" s="10">
        <f>IF(B67="","",IF(F67="","",IFERROR(INDEX($C$4:$C$123,MATCH(F67,$B$4:$B$123,0)),"Responsable introuvable")))</f>
        <v/>
      </c>
      <c r="R67" s="16">
        <f>IF(B67="","",IF(F67="",0,IFERROR(INDEX($G$4:$G$123,MATCH(F67,$B$4:$B$123,0))+1,"")))</f>
        <v/>
      </c>
      <c r="S67" s="10">
        <f>IF(B67="","",IF(F67=B67,"Auto-rattachement",IF(R67="","Responsable absent",IF(G67&lt;&gt;R67,"Niveau incohérent",""))))</f>
        <v/>
      </c>
      <c r="T67">
        <f>'Paramètres'!D66</f>
        <v/>
      </c>
      <c r="U67">
        <f>'Paramètres'!E66</f>
        <v/>
      </c>
      <c r="V67">
        <f>IF(B67="","",B67)</f>
        <v/>
      </c>
    </row>
    <row r="68" ht="29" customHeight="1">
      <c r="A68" s="18" t="n"/>
      <c r="B68" s="19" t="n"/>
      <c r="C68" s="20" t="n"/>
      <c r="D68" s="20" t="n"/>
      <c r="E68" s="19" t="n"/>
      <c r="F68" s="19" t="n"/>
      <c r="G68" s="18" t="n"/>
      <c r="H68" s="19" t="n"/>
      <c r="I68" s="20" t="n"/>
      <c r="J68" s="42" t="n"/>
      <c r="K68" s="42" t="n"/>
      <c r="L68" s="43" t="n"/>
      <c r="M68" s="44">
        <f>IF(L68="","",'Paramètres'!$B$6*L68)</f>
        <v/>
      </c>
      <c r="N68" s="45" t="n"/>
      <c r="O68" s="46">
        <f>IF(OR(N68="",M68=""),"",IFERROR(N68/M68,""))</f>
        <v/>
      </c>
      <c r="P68" s="20" t="n"/>
      <c r="Q68" s="6">
        <f>IF(B68="","",IF(F68="","",IFERROR(INDEX($C$4:$C$123,MATCH(F68,$B$4:$B$123,0)),"Responsable introuvable")))</f>
        <v/>
      </c>
      <c r="R68" s="15">
        <f>IF(B68="","",IF(F68="",0,IFERROR(INDEX($G$4:$G$123,MATCH(F68,$B$4:$B$123,0))+1,"")))</f>
        <v/>
      </c>
      <c r="S68" s="6">
        <f>IF(B68="","",IF(F68=B68,"Auto-rattachement",IF(R68="","Responsable absent",IF(G68&lt;&gt;R68,"Niveau incohérent",""))))</f>
        <v/>
      </c>
      <c r="T68">
        <f>'Paramètres'!D67</f>
        <v/>
      </c>
      <c r="U68">
        <f>'Paramètres'!E67</f>
        <v/>
      </c>
      <c r="V68">
        <f>IF(B68="","",B68)</f>
        <v/>
      </c>
    </row>
    <row r="69" ht="29" customHeight="1">
      <c r="A69" s="18" t="n"/>
      <c r="B69" s="19" t="n"/>
      <c r="C69" s="20" t="n"/>
      <c r="D69" s="20" t="n"/>
      <c r="E69" s="19" t="n"/>
      <c r="F69" s="19" t="n"/>
      <c r="G69" s="18" t="n"/>
      <c r="H69" s="19" t="n"/>
      <c r="I69" s="20" t="n"/>
      <c r="J69" s="42" t="n"/>
      <c r="K69" s="42" t="n"/>
      <c r="L69" s="43" t="n"/>
      <c r="M69" s="47">
        <f>IF(L69="","",'Paramètres'!$B$6*L69)</f>
        <v/>
      </c>
      <c r="N69" s="45" t="n"/>
      <c r="O69" s="48">
        <f>IF(OR(N69="",M69=""),"",IFERROR(N69/M69,""))</f>
        <v/>
      </c>
      <c r="P69" s="20" t="n"/>
      <c r="Q69" s="10">
        <f>IF(B69="","",IF(F69="","",IFERROR(INDEX($C$4:$C$123,MATCH(F69,$B$4:$B$123,0)),"Responsable introuvable")))</f>
        <v/>
      </c>
      <c r="R69" s="16">
        <f>IF(B69="","",IF(F69="",0,IFERROR(INDEX($G$4:$G$123,MATCH(F69,$B$4:$B$123,0))+1,"")))</f>
        <v/>
      </c>
      <c r="S69" s="10">
        <f>IF(B69="","",IF(F69=B69,"Auto-rattachement",IF(R69="","Responsable absent",IF(G69&lt;&gt;R69,"Niveau incohérent",""))))</f>
        <v/>
      </c>
      <c r="T69">
        <f>'Paramètres'!D68</f>
        <v/>
      </c>
      <c r="U69">
        <f>'Paramètres'!E68</f>
        <v/>
      </c>
      <c r="V69">
        <f>IF(B69="","",B69)</f>
        <v/>
      </c>
    </row>
    <row r="70" ht="29" customHeight="1">
      <c r="A70" s="18" t="n"/>
      <c r="B70" s="19" t="n"/>
      <c r="C70" s="20" t="n"/>
      <c r="D70" s="20" t="n"/>
      <c r="E70" s="19" t="n"/>
      <c r="F70" s="19" t="n"/>
      <c r="G70" s="18" t="n"/>
      <c r="H70" s="19" t="n"/>
      <c r="I70" s="20" t="n"/>
      <c r="J70" s="42" t="n"/>
      <c r="K70" s="42" t="n"/>
      <c r="L70" s="43" t="n"/>
      <c r="M70" s="44">
        <f>IF(L70="","",'Paramètres'!$B$6*L70)</f>
        <v/>
      </c>
      <c r="N70" s="45" t="n"/>
      <c r="O70" s="46">
        <f>IF(OR(N70="",M70=""),"",IFERROR(N70/M70,""))</f>
        <v/>
      </c>
      <c r="P70" s="20" t="n"/>
      <c r="Q70" s="6">
        <f>IF(B70="","",IF(F70="","",IFERROR(INDEX($C$4:$C$123,MATCH(F70,$B$4:$B$123,0)),"Responsable introuvable")))</f>
        <v/>
      </c>
      <c r="R70" s="15">
        <f>IF(B70="","",IF(F70="",0,IFERROR(INDEX($G$4:$G$123,MATCH(F70,$B$4:$B$123,0))+1,"")))</f>
        <v/>
      </c>
      <c r="S70" s="6">
        <f>IF(B70="","",IF(F70=B70,"Auto-rattachement",IF(R70="","Responsable absent",IF(G70&lt;&gt;R70,"Niveau incohérent",""))))</f>
        <v/>
      </c>
      <c r="T70">
        <f>'Paramètres'!D69</f>
        <v/>
      </c>
      <c r="U70">
        <f>'Paramètres'!E69</f>
        <v/>
      </c>
      <c r="V70">
        <f>IF(B70="","",B70)</f>
        <v/>
      </c>
    </row>
    <row r="71" ht="29" customHeight="1">
      <c r="A71" s="18" t="n"/>
      <c r="B71" s="19" t="n"/>
      <c r="C71" s="20" t="n"/>
      <c r="D71" s="20" t="n"/>
      <c r="E71" s="19" t="n"/>
      <c r="F71" s="19" t="n"/>
      <c r="G71" s="18" t="n"/>
      <c r="H71" s="19" t="n"/>
      <c r="I71" s="20" t="n"/>
      <c r="J71" s="42" t="n"/>
      <c r="K71" s="42" t="n"/>
      <c r="L71" s="43" t="n"/>
      <c r="M71" s="47">
        <f>IF(L71="","",'Paramètres'!$B$6*L71)</f>
        <v/>
      </c>
      <c r="N71" s="45" t="n"/>
      <c r="O71" s="48">
        <f>IF(OR(N71="",M71=""),"",IFERROR(N71/M71,""))</f>
        <v/>
      </c>
      <c r="P71" s="20" t="n"/>
      <c r="Q71" s="10">
        <f>IF(B71="","",IF(F71="","",IFERROR(INDEX($C$4:$C$123,MATCH(F71,$B$4:$B$123,0)),"Responsable introuvable")))</f>
        <v/>
      </c>
      <c r="R71" s="16">
        <f>IF(B71="","",IF(F71="",0,IFERROR(INDEX($G$4:$G$123,MATCH(F71,$B$4:$B$123,0))+1,"")))</f>
        <v/>
      </c>
      <c r="S71" s="10">
        <f>IF(B71="","",IF(F71=B71,"Auto-rattachement",IF(R71="","Responsable absent",IF(G71&lt;&gt;R71,"Niveau incohérent",""))))</f>
        <v/>
      </c>
      <c r="T71">
        <f>'Paramètres'!D70</f>
        <v/>
      </c>
      <c r="U71">
        <f>'Paramètres'!E70</f>
        <v/>
      </c>
      <c r="V71">
        <f>IF(B71="","",B71)</f>
        <v/>
      </c>
    </row>
    <row r="72" ht="29" customHeight="1">
      <c r="A72" s="18" t="n"/>
      <c r="B72" s="19" t="n"/>
      <c r="C72" s="20" t="n"/>
      <c r="D72" s="20" t="n"/>
      <c r="E72" s="19" t="n"/>
      <c r="F72" s="19" t="n"/>
      <c r="G72" s="18" t="n"/>
      <c r="H72" s="19" t="n"/>
      <c r="I72" s="20" t="n"/>
      <c r="J72" s="42" t="n"/>
      <c r="K72" s="42" t="n"/>
      <c r="L72" s="43" t="n"/>
      <c r="M72" s="44">
        <f>IF(L72="","",'Paramètres'!$B$6*L72)</f>
        <v/>
      </c>
      <c r="N72" s="45" t="n"/>
      <c r="O72" s="46">
        <f>IF(OR(N72="",M72=""),"",IFERROR(N72/M72,""))</f>
        <v/>
      </c>
      <c r="P72" s="20" t="n"/>
      <c r="Q72" s="6">
        <f>IF(B72="","",IF(F72="","",IFERROR(INDEX($C$4:$C$123,MATCH(F72,$B$4:$B$123,0)),"Responsable introuvable")))</f>
        <v/>
      </c>
      <c r="R72" s="15">
        <f>IF(B72="","",IF(F72="",0,IFERROR(INDEX($G$4:$G$123,MATCH(F72,$B$4:$B$123,0))+1,"")))</f>
        <v/>
      </c>
      <c r="S72" s="6">
        <f>IF(B72="","",IF(F72=B72,"Auto-rattachement",IF(R72="","Responsable absent",IF(G72&lt;&gt;R72,"Niveau incohérent",""))))</f>
        <v/>
      </c>
      <c r="T72">
        <f>'Paramètres'!D71</f>
        <v/>
      </c>
      <c r="U72">
        <f>'Paramètres'!E71</f>
        <v/>
      </c>
      <c r="V72">
        <f>IF(B72="","",B72)</f>
        <v/>
      </c>
    </row>
    <row r="73" ht="29" customHeight="1">
      <c r="A73" s="18" t="n"/>
      <c r="B73" s="19" t="n"/>
      <c r="C73" s="20" t="n"/>
      <c r="D73" s="20" t="n"/>
      <c r="E73" s="19" t="n"/>
      <c r="F73" s="19" t="n"/>
      <c r="G73" s="18" t="n"/>
      <c r="H73" s="19" t="n"/>
      <c r="I73" s="20" t="n"/>
      <c r="J73" s="42" t="n"/>
      <c r="K73" s="42" t="n"/>
      <c r="L73" s="43" t="n"/>
      <c r="M73" s="47">
        <f>IF(L73="","",'Paramètres'!$B$6*L73)</f>
        <v/>
      </c>
      <c r="N73" s="45" t="n"/>
      <c r="O73" s="48">
        <f>IF(OR(N73="",M73=""),"",IFERROR(N73/M73,""))</f>
        <v/>
      </c>
      <c r="P73" s="20" t="n"/>
      <c r="Q73" s="10">
        <f>IF(B73="","",IF(F73="","",IFERROR(INDEX($C$4:$C$123,MATCH(F73,$B$4:$B$123,0)),"Responsable introuvable")))</f>
        <v/>
      </c>
      <c r="R73" s="16">
        <f>IF(B73="","",IF(F73="",0,IFERROR(INDEX($G$4:$G$123,MATCH(F73,$B$4:$B$123,0))+1,"")))</f>
        <v/>
      </c>
      <c r="S73" s="10">
        <f>IF(B73="","",IF(F73=B73,"Auto-rattachement",IF(R73="","Responsable absent",IF(G73&lt;&gt;R73,"Niveau incohérent",""))))</f>
        <v/>
      </c>
      <c r="T73">
        <f>'Paramètres'!D72</f>
        <v/>
      </c>
      <c r="U73">
        <f>'Paramètres'!E72</f>
        <v/>
      </c>
      <c r="V73">
        <f>IF(B73="","",B73)</f>
        <v/>
      </c>
    </row>
    <row r="74" ht="29" customHeight="1">
      <c r="A74" s="18" t="n"/>
      <c r="B74" s="19" t="n"/>
      <c r="C74" s="20" t="n"/>
      <c r="D74" s="20" t="n"/>
      <c r="E74" s="19" t="n"/>
      <c r="F74" s="19" t="n"/>
      <c r="G74" s="18" t="n"/>
      <c r="H74" s="19" t="n"/>
      <c r="I74" s="20" t="n"/>
      <c r="J74" s="42" t="n"/>
      <c r="K74" s="42" t="n"/>
      <c r="L74" s="43" t="n"/>
      <c r="M74" s="44">
        <f>IF(L74="","",'Paramètres'!$B$6*L74)</f>
        <v/>
      </c>
      <c r="N74" s="45" t="n"/>
      <c r="O74" s="46">
        <f>IF(OR(N74="",M74=""),"",IFERROR(N74/M74,""))</f>
        <v/>
      </c>
      <c r="P74" s="20" t="n"/>
      <c r="Q74" s="6">
        <f>IF(B74="","",IF(F74="","",IFERROR(INDEX($C$4:$C$123,MATCH(F74,$B$4:$B$123,0)),"Responsable introuvable")))</f>
        <v/>
      </c>
      <c r="R74" s="15">
        <f>IF(B74="","",IF(F74="",0,IFERROR(INDEX($G$4:$G$123,MATCH(F74,$B$4:$B$123,0))+1,"")))</f>
        <v/>
      </c>
      <c r="S74" s="6">
        <f>IF(B74="","",IF(F74=B74,"Auto-rattachement",IF(R74="","Responsable absent",IF(G74&lt;&gt;R74,"Niveau incohérent",""))))</f>
        <v/>
      </c>
      <c r="T74">
        <f>'Paramètres'!D73</f>
        <v/>
      </c>
      <c r="U74">
        <f>'Paramètres'!E73</f>
        <v/>
      </c>
      <c r="V74">
        <f>IF(B74="","",B74)</f>
        <v/>
      </c>
    </row>
    <row r="75" ht="29" customHeight="1">
      <c r="A75" s="18" t="n"/>
      <c r="B75" s="19" t="n"/>
      <c r="C75" s="20" t="n"/>
      <c r="D75" s="20" t="n"/>
      <c r="E75" s="19" t="n"/>
      <c r="F75" s="19" t="n"/>
      <c r="G75" s="18" t="n"/>
      <c r="H75" s="19" t="n"/>
      <c r="I75" s="20" t="n"/>
      <c r="J75" s="42" t="n"/>
      <c r="K75" s="42" t="n"/>
      <c r="L75" s="43" t="n"/>
      <c r="M75" s="47">
        <f>IF(L75="","",'Paramètres'!$B$6*L75)</f>
        <v/>
      </c>
      <c r="N75" s="45" t="n"/>
      <c r="O75" s="48">
        <f>IF(OR(N75="",M75=""),"",IFERROR(N75/M75,""))</f>
        <v/>
      </c>
      <c r="P75" s="20" t="n"/>
      <c r="Q75" s="10">
        <f>IF(B75="","",IF(F75="","",IFERROR(INDEX($C$4:$C$123,MATCH(F75,$B$4:$B$123,0)),"Responsable introuvable")))</f>
        <v/>
      </c>
      <c r="R75" s="16">
        <f>IF(B75="","",IF(F75="",0,IFERROR(INDEX($G$4:$G$123,MATCH(F75,$B$4:$B$123,0))+1,"")))</f>
        <v/>
      </c>
      <c r="S75" s="10">
        <f>IF(B75="","",IF(F75=B75,"Auto-rattachement",IF(R75="","Responsable absent",IF(G75&lt;&gt;R75,"Niveau incohérent",""))))</f>
        <v/>
      </c>
      <c r="T75">
        <f>'Paramètres'!D74</f>
        <v/>
      </c>
      <c r="U75">
        <f>'Paramètres'!E74</f>
        <v/>
      </c>
      <c r="V75">
        <f>IF(B75="","",B75)</f>
        <v/>
      </c>
    </row>
    <row r="76" ht="29" customHeight="1">
      <c r="A76" s="18" t="n"/>
      <c r="B76" s="19" t="n"/>
      <c r="C76" s="20" t="n"/>
      <c r="D76" s="20" t="n"/>
      <c r="E76" s="19" t="n"/>
      <c r="F76" s="19" t="n"/>
      <c r="G76" s="18" t="n"/>
      <c r="H76" s="19" t="n"/>
      <c r="I76" s="20" t="n"/>
      <c r="J76" s="42" t="n"/>
      <c r="K76" s="42" t="n"/>
      <c r="L76" s="43" t="n"/>
      <c r="M76" s="44">
        <f>IF(L76="","",'Paramètres'!$B$6*L76)</f>
        <v/>
      </c>
      <c r="N76" s="45" t="n"/>
      <c r="O76" s="46">
        <f>IF(OR(N76="",M76=""),"",IFERROR(N76/M76,""))</f>
        <v/>
      </c>
      <c r="P76" s="20" t="n"/>
      <c r="Q76" s="6">
        <f>IF(B76="","",IF(F76="","",IFERROR(INDEX($C$4:$C$123,MATCH(F76,$B$4:$B$123,0)),"Responsable introuvable")))</f>
        <v/>
      </c>
      <c r="R76" s="15">
        <f>IF(B76="","",IF(F76="",0,IFERROR(INDEX($G$4:$G$123,MATCH(F76,$B$4:$B$123,0))+1,"")))</f>
        <v/>
      </c>
      <c r="S76" s="6">
        <f>IF(B76="","",IF(F76=B76,"Auto-rattachement",IF(R76="","Responsable absent",IF(G76&lt;&gt;R76,"Niveau incohérent",""))))</f>
        <v/>
      </c>
      <c r="T76">
        <f>'Paramètres'!D75</f>
        <v/>
      </c>
      <c r="U76">
        <f>'Paramètres'!E75</f>
        <v/>
      </c>
      <c r="V76">
        <f>IF(B76="","",B76)</f>
        <v/>
      </c>
    </row>
    <row r="77" ht="29" customHeight="1">
      <c r="A77" s="18" t="n"/>
      <c r="B77" s="19" t="n"/>
      <c r="C77" s="20" t="n"/>
      <c r="D77" s="20" t="n"/>
      <c r="E77" s="19" t="n"/>
      <c r="F77" s="19" t="n"/>
      <c r="G77" s="18" t="n"/>
      <c r="H77" s="19" t="n"/>
      <c r="I77" s="20" t="n"/>
      <c r="J77" s="42" t="n"/>
      <c r="K77" s="42" t="n"/>
      <c r="L77" s="43" t="n"/>
      <c r="M77" s="47">
        <f>IF(L77="","",'Paramètres'!$B$6*L77)</f>
        <v/>
      </c>
      <c r="N77" s="45" t="n"/>
      <c r="O77" s="48">
        <f>IF(OR(N77="",M77=""),"",IFERROR(N77/M77,""))</f>
        <v/>
      </c>
      <c r="P77" s="20" t="n"/>
      <c r="Q77" s="10">
        <f>IF(B77="","",IF(F77="","",IFERROR(INDEX($C$4:$C$123,MATCH(F77,$B$4:$B$123,0)),"Responsable introuvable")))</f>
        <v/>
      </c>
      <c r="R77" s="16">
        <f>IF(B77="","",IF(F77="",0,IFERROR(INDEX($G$4:$G$123,MATCH(F77,$B$4:$B$123,0))+1,"")))</f>
        <v/>
      </c>
      <c r="S77" s="10">
        <f>IF(B77="","",IF(F77=B77,"Auto-rattachement",IF(R77="","Responsable absent",IF(G77&lt;&gt;R77,"Niveau incohérent",""))))</f>
        <v/>
      </c>
      <c r="T77">
        <f>'Paramètres'!D76</f>
        <v/>
      </c>
      <c r="U77">
        <f>'Paramètres'!E76</f>
        <v/>
      </c>
      <c r="V77">
        <f>IF(B77="","",B77)</f>
        <v/>
      </c>
    </row>
    <row r="78" ht="29" customHeight="1">
      <c r="A78" s="18" t="n"/>
      <c r="B78" s="19" t="n"/>
      <c r="C78" s="20" t="n"/>
      <c r="D78" s="20" t="n"/>
      <c r="E78" s="19" t="n"/>
      <c r="F78" s="19" t="n"/>
      <c r="G78" s="18" t="n"/>
      <c r="H78" s="19" t="n"/>
      <c r="I78" s="20" t="n"/>
      <c r="J78" s="42" t="n"/>
      <c r="K78" s="42" t="n"/>
      <c r="L78" s="43" t="n"/>
      <c r="M78" s="44">
        <f>IF(L78="","",'Paramètres'!$B$6*L78)</f>
        <v/>
      </c>
      <c r="N78" s="45" t="n"/>
      <c r="O78" s="46">
        <f>IF(OR(N78="",M78=""),"",IFERROR(N78/M78,""))</f>
        <v/>
      </c>
      <c r="P78" s="20" t="n"/>
      <c r="Q78" s="6">
        <f>IF(B78="","",IF(F78="","",IFERROR(INDEX($C$4:$C$123,MATCH(F78,$B$4:$B$123,0)),"Responsable introuvable")))</f>
        <v/>
      </c>
      <c r="R78" s="15">
        <f>IF(B78="","",IF(F78="",0,IFERROR(INDEX($G$4:$G$123,MATCH(F78,$B$4:$B$123,0))+1,"")))</f>
        <v/>
      </c>
      <c r="S78" s="6">
        <f>IF(B78="","",IF(F78=B78,"Auto-rattachement",IF(R78="","Responsable absent",IF(G78&lt;&gt;R78,"Niveau incohérent",""))))</f>
        <v/>
      </c>
      <c r="T78">
        <f>'Paramètres'!D77</f>
        <v/>
      </c>
      <c r="U78">
        <f>'Paramètres'!E77</f>
        <v/>
      </c>
      <c r="V78">
        <f>IF(B78="","",B78)</f>
        <v/>
      </c>
    </row>
    <row r="79" ht="29" customHeight="1">
      <c r="A79" s="18" t="n"/>
      <c r="B79" s="19" t="n"/>
      <c r="C79" s="20" t="n"/>
      <c r="D79" s="20" t="n"/>
      <c r="E79" s="19" t="n"/>
      <c r="F79" s="19" t="n"/>
      <c r="G79" s="18" t="n"/>
      <c r="H79" s="19" t="n"/>
      <c r="I79" s="20" t="n"/>
      <c r="J79" s="42" t="n"/>
      <c r="K79" s="42" t="n"/>
      <c r="L79" s="43" t="n"/>
      <c r="M79" s="47">
        <f>IF(L79="","",'Paramètres'!$B$6*L79)</f>
        <v/>
      </c>
      <c r="N79" s="45" t="n"/>
      <c r="O79" s="48">
        <f>IF(OR(N79="",M79=""),"",IFERROR(N79/M79,""))</f>
        <v/>
      </c>
      <c r="P79" s="20" t="n"/>
      <c r="Q79" s="10">
        <f>IF(B79="","",IF(F79="","",IFERROR(INDEX($C$4:$C$123,MATCH(F79,$B$4:$B$123,0)),"Responsable introuvable")))</f>
        <v/>
      </c>
      <c r="R79" s="16">
        <f>IF(B79="","",IF(F79="",0,IFERROR(INDEX($G$4:$G$123,MATCH(F79,$B$4:$B$123,0))+1,"")))</f>
        <v/>
      </c>
      <c r="S79" s="10">
        <f>IF(B79="","",IF(F79=B79,"Auto-rattachement",IF(R79="","Responsable absent",IF(G79&lt;&gt;R79,"Niveau incohérent",""))))</f>
        <v/>
      </c>
      <c r="T79">
        <f>'Paramètres'!D78</f>
        <v/>
      </c>
      <c r="U79">
        <f>'Paramètres'!E78</f>
        <v/>
      </c>
      <c r="V79">
        <f>IF(B79="","",B79)</f>
        <v/>
      </c>
    </row>
    <row r="80" ht="29" customHeight="1">
      <c r="A80" s="18" t="n"/>
      <c r="B80" s="19" t="n"/>
      <c r="C80" s="20" t="n"/>
      <c r="D80" s="20" t="n"/>
      <c r="E80" s="19" t="n"/>
      <c r="F80" s="19" t="n"/>
      <c r="G80" s="18" t="n"/>
      <c r="H80" s="19" t="n"/>
      <c r="I80" s="20" t="n"/>
      <c r="J80" s="42" t="n"/>
      <c r="K80" s="42" t="n"/>
      <c r="L80" s="43" t="n"/>
      <c r="M80" s="44">
        <f>IF(L80="","",'Paramètres'!$B$6*L80)</f>
        <v/>
      </c>
      <c r="N80" s="45" t="n"/>
      <c r="O80" s="46">
        <f>IF(OR(N80="",M80=""),"",IFERROR(N80/M80,""))</f>
        <v/>
      </c>
      <c r="P80" s="20" t="n"/>
      <c r="Q80" s="6">
        <f>IF(B80="","",IF(F80="","",IFERROR(INDEX($C$4:$C$123,MATCH(F80,$B$4:$B$123,0)),"Responsable introuvable")))</f>
        <v/>
      </c>
      <c r="R80" s="15">
        <f>IF(B80="","",IF(F80="",0,IFERROR(INDEX($G$4:$G$123,MATCH(F80,$B$4:$B$123,0))+1,"")))</f>
        <v/>
      </c>
      <c r="S80" s="6">
        <f>IF(B80="","",IF(F80=B80,"Auto-rattachement",IF(R80="","Responsable absent",IF(G80&lt;&gt;R80,"Niveau incohérent",""))))</f>
        <v/>
      </c>
      <c r="T80">
        <f>'Paramètres'!D79</f>
        <v/>
      </c>
      <c r="U80">
        <f>'Paramètres'!E79</f>
        <v/>
      </c>
      <c r="V80">
        <f>IF(B80="","",B80)</f>
        <v/>
      </c>
    </row>
    <row r="81" ht="29" customHeight="1">
      <c r="A81" s="18" t="n"/>
      <c r="B81" s="19" t="n"/>
      <c r="C81" s="20" t="n"/>
      <c r="D81" s="20" t="n"/>
      <c r="E81" s="19" t="n"/>
      <c r="F81" s="19" t="n"/>
      <c r="G81" s="18" t="n"/>
      <c r="H81" s="19" t="n"/>
      <c r="I81" s="20" t="n"/>
      <c r="J81" s="42" t="n"/>
      <c r="K81" s="42" t="n"/>
      <c r="L81" s="43" t="n"/>
      <c r="M81" s="47">
        <f>IF(L81="","",'Paramètres'!$B$6*L81)</f>
        <v/>
      </c>
      <c r="N81" s="45" t="n"/>
      <c r="O81" s="48">
        <f>IF(OR(N81="",M81=""),"",IFERROR(N81/M81,""))</f>
        <v/>
      </c>
      <c r="P81" s="20" t="n"/>
      <c r="Q81" s="10">
        <f>IF(B81="","",IF(F81="","",IFERROR(INDEX($C$4:$C$123,MATCH(F81,$B$4:$B$123,0)),"Responsable introuvable")))</f>
        <v/>
      </c>
      <c r="R81" s="16">
        <f>IF(B81="","",IF(F81="",0,IFERROR(INDEX($G$4:$G$123,MATCH(F81,$B$4:$B$123,0))+1,"")))</f>
        <v/>
      </c>
      <c r="S81" s="10">
        <f>IF(B81="","",IF(F81=B81,"Auto-rattachement",IF(R81="","Responsable absent",IF(G81&lt;&gt;R81,"Niveau incohérent",""))))</f>
        <v/>
      </c>
      <c r="T81">
        <f>'Paramètres'!D80</f>
        <v/>
      </c>
      <c r="U81">
        <f>'Paramètres'!E80</f>
        <v/>
      </c>
      <c r="V81">
        <f>IF(B81="","",B81)</f>
        <v/>
      </c>
    </row>
    <row r="82" ht="29" customHeight="1">
      <c r="A82" s="18" t="n"/>
      <c r="B82" s="19" t="n"/>
      <c r="C82" s="20" t="n"/>
      <c r="D82" s="20" t="n"/>
      <c r="E82" s="19" t="n"/>
      <c r="F82" s="19" t="n"/>
      <c r="G82" s="18" t="n"/>
      <c r="H82" s="19" t="n"/>
      <c r="I82" s="20" t="n"/>
      <c r="J82" s="42" t="n"/>
      <c r="K82" s="42" t="n"/>
      <c r="L82" s="43" t="n"/>
      <c r="M82" s="44">
        <f>IF(L82="","",'Paramètres'!$B$6*L82)</f>
        <v/>
      </c>
      <c r="N82" s="45" t="n"/>
      <c r="O82" s="46">
        <f>IF(OR(N82="",M82=""),"",IFERROR(N82/M82,""))</f>
        <v/>
      </c>
      <c r="P82" s="20" t="n"/>
      <c r="Q82" s="6">
        <f>IF(B82="","",IF(F82="","",IFERROR(INDEX($C$4:$C$123,MATCH(F82,$B$4:$B$123,0)),"Responsable introuvable")))</f>
        <v/>
      </c>
      <c r="R82" s="15">
        <f>IF(B82="","",IF(F82="",0,IFERROR(INDEX($G$4:$G$123,MATCH(F82,$B$4:$B$123,0))+1,"")))</f>
        <v/>
      </c>
      <c r="S82" s="6">
        <f>IF(B82="","",IF(F82=B82,"Auto-rattachement",IF(R82="","Responsable absent",IF(G82&lt;&gt;R82,"Niveau incohérent",""))))</f>
        <v/>
      </c>
      <c r="T82">
        <f>'Paramètres'!D81</f>
        <v/>
      </c>
      <c r="U82">
        <f>'Paramètres'!E81</f>
        <v/>
      </c>
      <c r="V82">
        <f>IF(B82="","",B82)</f>
        <v/>
      </c>
    </row>
    <row r="83" ht="29" customHeight="1">
      <c r="A83" s="18" t="n"/>
      <c r="B83" s="19" t="n"/>
      <c r="C83" s="20" t="n"/>
      <c r="D83" s="20" t="n"/>
      <c r="E83" s="19" t="n"/>
      <c r="F83" s="19" t="n"/>
      <c r="G83" s="18" t="n"/>
      <c r="H83" s="19" t="n"/>
      <c r="I83" s="20" t="n"/>
      <c r="J83" s="42" t="n"/>
      <c r="K83" s="42" t="n"/>
      <c r="L83" s="43" t="n"/>
      <c r="M83" s="47">
        <f>IF(L83="","",'Paramètres'!$B$6*L83)</f>
        <v/>
      </c>
      <c r="N83" s="45" t="n"/>
      <c r="O83" s="48">
        <f>IF(OR(N83="",M83=""),"",IFERROR(N83/M83,""))</f>
        <v/>
      </c>
      <c r="P83" s="20" t="n"/>
      <c r="Q83" s="10">
        <f>IF(B83="","",IF(F83="","",IFERROR(INDEX($C$4:$C$123,MATCH(F83,$B$4:$B$123,0)),"Responsable introuvable")))</f>
        <v/>
      </c>
      <c r="R83" s="16">
        <f>IF(B83="","",IF(F83="",0,IFERROR(INDEX($G$4:$G$123,MATCH(F83,$B$4:$B$123,0))+1,"")))</f>
        <v/>
      </c>
      <c r="S83" s="10">
        <f>IF(B83="","",IF(F83=B83,"Auto-rattachement",IF(R83="","Responsable absent",IF(G83&lt;&gt;R83,"Niveau incohérent",""))))</f>
        <v/>
      </c>
      <c r="T83">
        <f>'Paramètres'!D82</f>
        <v/>
      </c>
      <c r="U83">
        <f>'Paramètres'!E82</f>
        <v/>
      </c>
      <c r="V83">
        <f>IF(B83="","",B83)</f>
        <v/>
      </c>
    </row>
    <row r="84" ht="29" customHeight="1">
      <c r="A84" s="18" t="n"/>
      <c r="B84" s="19" t="n"/>
      <c r="C84" s="20" t="n"/>
      <c r="D84" s="20" t="n"/>
      <c r="E84" s="19" t="n"/>
      <c r="F84" s="19" t="n"/>
      <c r="G84" s="18" t="n"/>
      <c r="H84" s="19" t="n"/>
      <c r="I84" s="20" t="n"/>
      <c r="J84" s="42" t="n"/>
      <c r="K84" s="42" t="n"/>
      <c r="L84" s="43" t="n"/>
      <c r="M84" s="44">
        <f>IF(L84="","",'Paramètres'!$B$6*L84)</f>
        <v/>
      </c>
      <c r="N84" s="45" t="n"/>
      <c r="O84" s="46">
        <f>IF(OR(N84="",M84=""),"",IFERROR(N84/M84,""))</f>
        <v/>
      </c>
      <c r="P84" s="20" t="n"/>
      <c r="Q84" s="6">
        <f>IF(B84="","",IF(F84="","",IFERROR(INDEX($C$4:$C$123,MATCH(F84,$B$4:$B$123,0)),"Responsable introuvable")))</f>
        <v/>
      </c>
      <c r="R84" s="15">
        <f>IF(B84="","",IF(F84="",0,IFERROR(INDEX($G$4:$G$123,MATCH(F84,$B$4:$B$123,0))+1,"")))</f>
        <v/>
      </c>
      <c r="S84" s="6">
        <f>IF(B84="","",IF(F84=B84,"Auto-rattachement",IF(R84="","Responsable absent",IF(G84&lt;&gt;R84,"Niveau incohérent",""))))</f>
        <v/>
      </c>
      <c r="T84">
        <f>'Paramètres'!D83</f>
        <v/>
      </c>
      <c r="U84">
        <f>'Paramètres'!E83</f>
        <v/>
      </c>
      <c r="V84">
        <f>IF(B84="","",B84)</f>
        <v/>
      </c>
    </row>
    <row r="85" ht="29" customHeight="1">
      <c r="A85" s="18" t="n"/>
      <c r="B85" s="19" t="n"/>
      <c r="C85" s="20" t="n"/>
      <c r="D85" s="20" t="n"/>
      <c r="E85" s="19" t="n"/>
      <c r="F85" s="19" t="n"/>
      <c r="G85" s="18" t="n"/>
      <c r="H85" s="19" t="n"/>
      <c r="I85" s="20" t="n"/>
      <c r="J85" s="42" t="n"/>
      <c r="K85" s="42" t="n"/>
      <c r="L85" s="43" t="n"/>
      <c r="M85" s="47">
        <f>IF(L85="","",'Paramètres'!$B$6*L85)</f>
        <v/>
      </c>
      <c r="N85" s="45" t="n"/>
      <c r="O85" s="48">
        <f>IF(OR(N85="",M85=""),"",IFERROR(N85/M85,""))</f>
        <v/>
      </c>
      <c r="P85" s="20" t="n"/>
      <c r="Q85" s="10">
        <f>IF(B85="","",IF(F85="","",IFERROR(INDEX($C$4:$C$123,MATCH(F85,$B$4:$B$123,0)),"Responsable introuvable")))</f>
        <v/>
      </c>
      <c r="R85" s="16">
        <f>IF(B85="","",IF(F85="",0,IFERROR(INDEX($G$4:$G$123,MATCH(F85,$B$4:$B$123,0))+1,"")))</f>
        <v/>
      </c>
      <c r="S85" s="10">
        <f>IF(B85="","",IF(F85=B85,"Auto-rattachement",IF(R85="","Responsable absent",IF(G85&lt;&gt;R85,"Niveau incohérent",""))))</f>
        <v/>
      </c>
      <c r="T85">
        <f>'Paramètres'!D84</f>
        <v/>
      </c>
      <c r="U85">
        <f>'Paramètres'!E84</f>
        <v/>
      </c>
      <c r="V85">
        <f>IF(B85="","",B85)</f>
        <v/>
      </c>
    </row>
    <row r="86" ht="29" customHeight="1">
      <c r="A86" s="18" t="n"/>
      <c r="B86" s="19" t="n"/>
      <c r="C86" s="20" t="n"/>
      <c r="D86" s="20" t="n"/>
      <c r="E86" s="19" t="n"/>
      <c r="F86" s="19" t="n"/>
      <c r="G86" s="18" t="n"/>
      <c r="H86" s="19" t="n"/>
      <c r="I86" s="20" t="n"/>
      <c r="J86" s="42" t="n"/>
      <c r="K86" s="42" t="n"/>
      <c r="L86" s="43" t="n"/>
      <c r="M86" s="44">
        <f>IF(L86="","",'Paramètres'!$B$6*L86)</f>
        <v/>
      </c>
      <c r="N86" s="45" t="n"/>
      <c r="O86" s="46">
        <f>IF(OR(N86="",M86=""),"",IFERROR(N86/M86,""))</f>
        <v/>
      </c>
      <c r="P86" s="20" t="n"/>
      <c r="Q86" s="6">
        <f>IF(B86="","",IF(F86="","",IFERROR(INDEX($C$4:$C$123,MATCH(F86,$B$4:$B$123,0)),"Responsable introuvable")))</f>
        <v/>
      </c>
      <c r="R86" s="15">
        <f>IF(B86="","",IF(F86="",0,IFERROR(INDEX($G$4:$G$123,MATCH(F86,$B$4:$B$123,0))+1,"")))</f>
        <v/>
      </c>
      <c r="S86" s="6">
        <f>IF(B86="","",IF(F86=B86,"Auto-rattachement",IF(R86="","Responsable absent",IF(G86&lt;&gt;R86,"Niveau incohérent",""))))</f>
        <v/>
      </c>
      <c r="T86">
        <f>'Paramètres'!D85</f>
        <v/>
      </c>
      <c r="U86">
        <f>'Paramètres'!E85</f>
        <v/>
      </c>
      <c r="V86">
        <f>IF(B86="","",B86)</f>
        <v/>
      </c>
    </row>
    <row r="87" ht="29" customHeight="1">
      <c r="A87" s="18" t="n"/>
      <c r="B87" s="19" t="n"/>
      <c r="C87" s="20" t="n"/>
      <c r="D87" s="20" t="n"/>
      <c r="E87" s="19" t="n"/>
      <c r="F87" s="19" t="n"/>
      <c r="G87" s="18" t="n"/>
      <c r="H87" s="19" t="n"/>
      <c r="I87" s="20" t="n"/>
      <c r="J87" s="42" t="n"/>
      <c r="K87" s="42" t="n"/>
      <c r="L87" s="43" t="n"/>
      <c r="M87" s="47">
        <f>IF(L87="","",'Paramètres'!$B$6*L87)</f>
        <v/>
      </c>
      <c r="N87" s="45" t="n"/>
      <c r="O87" s="48">
        <f>IF(OR(N87="",M87=""),"",IFERROR(N87/M87,""))</f>
        <v/>
      </c>
      <c r="P87" s="20" t="n"/>
      <c r="Q87" s="10">
        <f>IF(B87="","",IF(F87="","",IFERROR(INDEX($C$4:$C$123,MATCH(F87,$B$4:$B$123,0)),"Responsable introuvable")))</f>
        <v/>
      </c>
      <c r="R87" s="16">
        <f>IF(B87="","",IF(F87="",0,IFERROR(INDEX($G$4:$G$123,MATCH(F87,$B$4:$B$123,0))+1,"")))</f>
        <v/>
      </c>
      <c r="S87" s="10">
        <f>IF(B87="","",IF(F87=B87,"Auto-rattachement",IF(R87="","Responsable absent",IF(G87&lt;&gt;R87,"Niveau incohérent",""))))</f>
        <v/>
      </c>
      <c r="T87">
        <f>'Paramètres'!D86</f>
        <v/>
      </c>
      <c r="U87">
        <f>'Paramètres'!E86</f>
        <v/>
      </c>
      <c r="V87">
        <f>IF(B87="","",B87)</f>
        <v/>
      </c>
    </row>
    <row r="88" ht="29" customHeight="1">
      <c r="A88" s="18" t="n"/>
      <c r="B88" s="19" t="n"/>
      <c r="C88" s="20" t="n"/>
      <c r="D88" s="20" t="n"/>
      <c r="E88" s="19" t="n"/>
      <c r="F88" s="19" t="n"/>
      <c r="G88" s="18" t="n"/>
      <c r="H88" s="19" t="n"/>
      <c r="I88" s="20" t="n"/>
      <c r="J88" s="42" t="n"/>
      <c r="K88" s="42" t="n"/>
      <c r="L88" s="43" t="n"/>
      <c r="M88" s="44">
        <f>IF(L88="","",'Paramètres'!$B$6*L88)</f>
        <v/>
      </c>
      <c r="N88" s="45" t="n"/>
      <c r="O88" s="46">
        <f>IF(OR(N88="",M88=""),"",IFERROR(N88/M88,""))</f>
        <v/>
      </c>
      <c r="P88" s="20" t="n"/>
      <c r="Q88" s="6">
        <f>IF(B88="","",IF(F88="","",IFERROR(INDEX($C$4:$C$123,MATCH(F88,$B$4:$B$123,0)),"Responsable introuvable")))</f>
        <v/>
      </c>
      <c r="R88" s="15">
        <f>IF(B88="","",IF(F88="",0,IFERROR(INDEX($G$4:$G$123,MATCH(F88,$B$4:$B$123,0))+1,"")))</f>
        <v/>
      </c>
      <c r="S88" s="6">
        <f>IF(B88="","",IF(F88=B88,"Auto-rattachement",IF(R88="","Responsable absent",IF(G88&lt;&gt;R88,"Niveau incohérent",""))))</f>
        <v/>
      </c>
      <c r="T88">
        <f>'Paramètres'!D87</f>
        <v/>
      </c>
      <c r="U88">
        <f>'Paramètres'!E87</f>
        <v/>
      </c>
      <c r="V88">
        <f>IF(B88="","",B88)</f>
        <v/>
      </c>
    </row>
    <row r="89" ht="29" customHeight="1">
      <c r="A89" s="18" t="n"/>
      <c r="B89" s="19" t="n"/>
      <c r="C89" s="20" t="n"/>
      <c r="D89" s="20" t="n"/>
      <c r="E89" s="19" t="n"/>
      <c r="F89" s="19" t="n"/>
      <c r="G89" s="18" t="n"/>
      <c r="H89" s="19" t="n"/>
      <c r="I89" s="20" t="n"/>
      <c r="J89" s="42" t="n"/>
      <c r="K89" s="42" t="n"/>
      <c r="L89" s="43" t="n"/>
      <c r="M89" s="47">
        <f>IF(L89="","",'Paramètres'!$B$6*L89)</f>
        <v/>
      </c>
      <c r="N89" s="45" t="n"/>
      <c r="O89" s="48">
        <f>IF(OR(N89="",M89=""),"",IFERROR(N89/M89,""))</f>
        <v/>
      </c>
      <c r="P89" s="20" t="n"/>
      <c r="Q89" s="10">
        <f>IF(B89="","",IF(F89="","",IFERROR(INDEX($C$4:$C$123,MATCH(F89,$B$4:$B$123,0)),"Responsable introuvable")))</f>
        <v/>
      </c>
      <c r="R89" s="16">
        <f>IF(B89="","",IF(F89="",0,IFERROR(INDEX($G$4:$G$123,MATCH(F89,$B$4:$B$123,0))+1,"")))</f>
        <v/>
      </c>
      <c r="S89" s="10">
        <f>IF(B89="","",IF(F89=B89,"Auto-rattachement",IF(R89="","Responsable absent",IF(G89&lt;&gt;R89,"Niveau incohérent",""))))</f>
        <v/>
      </c>
      <c r="T89">
        <f>'Paramètres'!D88</f>
        <v/>
      </c>
      <c r="U89">
        <f>'Paramètres'!E88</f>
        <v/>
      </c>
      <c r="V89">
        <f>IF(B89="","",B89)</f>
        <v/>
      </c>
    </row>
    <row r="90" ht="29" customHeight="1">
      <c r="A90" s="18" t="n"/>
      <c r="B90" s="19" t="n"/>
      <c r="C90" s="20" t="n"/>
      <c r="D90" s="20" t="n"/>
      <c r="E90" s="19" t="n"/>
      <c r="F90" s="19" t="n"/>
      <c r="G90" s="18" t="n"/>
      <c r="H90" s="19" t="n"/>
      <c r="I90" s="20" t="n"/>
      <c r="J90" s="42" t="n"/>
      <c r="K90" s="42" t="n"/>
      <c r="L90" s="43" t="n"/>
      <c r="M90" s="44">
        <f>IF(L90="","",'Paramètres'!$B$6*L90)</f>
        <v/>
      </c>
      <c r="N90" s="45" t="n"/>
      <c r="O90" s="46">
        <f>IF(OR(N90="",M90=""),"",IFERROR(N90/M90,""))</f>
        <v/>
      </c>
      <c r="P90" s="20" t="n"/>
      <c r="Q90" s="6">
        <f>IF(B90="","",IF(F90="","",IFERROR(INDEX($C$4:$C$123,MATCH(F90,$B$4:$B$123,0)),"Responsable introuvable")))</f>
        <v/>
      </c>
      <c r="R90" s="15">
        <f>IF(B90="","",IF(F90="",0,IFERROR(INDEX($G$4:$G$123,MATCH(F90,$B$4:$B$123,0))+1,"")))</f>
        <v/>
      </c>
      <c r="S90" s="6">
        <f>IF(B90="","",IF(F90=B90,"Auto-rattachement",IF(R90="","Responsable absent",IF(G90&lt;&gt;R90,"Niveau incohérent",""))))</f>
        <v/>
      </c>
      <c r="T90">
        <f>'Paramètres'!D89</f>
        <v/>
      </c>
      <c r="U90">
        <f>'Paramètres'!E89</f>
        <v/>
      </c>
      <c r="V90">
        <f>IF(B90="","",B90)</f>
        <v/>
      </c>
    </row>
    <row r="91" ht="29" customHeight="1">
      <c r="A91" s="18" t="n"/>
      <c r="B91" s="19" t="n"/>
      <c r="C91" s="20" t="n"/>
      <c r="D91" s="20" t="n"/>
      <c r="E91" s="19" t="n"/>
      <c r="F91" s="19" t="n"/>
      <c r="G91" s="18" t="n"/>
      <c r="H91" s="19" t="n"/>
      <c r="I91" s="20" t="n"/>
      <c r="J91" s="42" t="n"/>
      <c r="K91" s="42" t="n"/>
      <c r="L91" s="43" t="n"/>
      <c r="M91" s="47">
        <f>IF(L91="","",'Paramètres'!$B$6*L91)</f>
        <v/>
      </c>
      <c r="N91" s="45" t="n"/>
      <c r="O91" s="48">
        <f>IF(OR(N91="",M91=""),"",IFERROR(N91/M91,""))</f>
        <v/>
      </c>
      <c r="P91" s="20" t="n"/>
      <c r="Q91" s="10">
        <f>IF(B91="","",IF(F91="","",IFERROR(INDEX($C$4:$C$123,MATCH(F91,$B$4:$B$123,0)),"Responsable introuvable")))</f>
        <v/>
      </c>
      <c r="R91" s="16">
        <f>IF(B91="","",IF(F91="",0,IFERROR(INDEX($G$4:$G$123,MATCH(F91,$B$4:$B$123,0))+1,"")))</f>
        <v/>
      </c>
      <c r="S91" s="10">
        <f>IF(B91="","",IF(F91=B91,"Auto-rattachement",IF(R91="","Responsable absent",IF(G91&lt;&gt;R91,"Niveau incohérent",""))))</f>
        <v/>
      </c>
      <c r="T91">
        <f>'Paramètres'!D90</f>
        <v/>
      </c>
      <c r="U91">
        <f>'Paramètres'!E90</f>
        <v/>
      </c>
      <c r="V91">
        <f>IF(B91="","",B91)</f>
        <v/>
      </c>
    </row>
    <row r="92" ht="29" customHeight="1">
      <c r="A92" s="18" t="n"/>
      <c r="B92" s="19" t="n"/>
      <c r="C92" s="20" t="n"/>
      <c r="D92" s="20" t="n"/>
      <c r="E92" s="19" t="n"/>
      <c r="F92" s="19" t="n"/>
      <c r="G92" s="18" t="n"/>
      <c r="H92" s="19" t="n"/>
      <c r="I92" s="20" t="n"/>
      <c r="J92" s="42" t="n"/>
      <c r="K92" s="42" t="n"/>
      <c r="L92" s="43" t="n"/>
      <c r="M92" s="44">
        <f>IF(L92="","",'Paramètres'!$B$6*L92)</f>
        <v/>
      </c>
      <c r="N92" s="45" t="n"/>
      <c r="O92" s="46">
        <f>IF(OR(N92="",M92=""),"",IFERROR(N92/M92,""))</f>
        <v/>
      </c>
      <c r="P92" s="20" t="n"/>
      <c r="Q92" s="6">
        <f>IF(B92="","",IF(F92="","",IFERROR(INDEX($C$4:$C$123,MATCH(F92,$B$4:$B$123,0)),"Responsable introuvable")))</f>
        <v/>
      </c>
      <c r="R92" s="15">
        <f>IF(B92="","",IF(F92="",0,IFERROR(INDEX($G$4:$G$123,MATCH(F92,$B$4:$B$123,0))+1,"")))</f>
        <v/>
      </c>
      <c r="S92" s="6">
        <f>IF(B92="","",IF(F92=B92,"Auto-rattachement",IF(R92="","Responsable absent",IF(G92&lt;&gt;R92,"Niveau incohérent",""))))</f>
        <v/>
      </c>
      <c r="T92">
        <f>'Paramètres'!D91</f>
        <v/>
      </c>
      <c r="U92">
        <f>'Paramètres'!E91</f>
        <v/>
      </c>
      <c r="V92">
        <f>IF(B92="","",B92)</f>
        <v/>
      </c>
    </row>
    <row r="93" ht="29" customHeight="1">
      <c r="A93" s="18" t="n"/>
      <c r="B93" s="19" t="n"/>
      <c r="C93" s="20" t="n"/>
      <c r="D93" s="20" t="n"/>
      <c r="E93" s="19" t="n"/>
      <c r="F93" s="19" t="n"/>
      <c r="G93" s="18" t="n"/>
      <c r="H93" s="19" t="n"/>
      <c r="I93" s="20" t="n"/>
      <c r="J93" s="42" t="n"/>
      <c r="K93" s="42" t="n"/>
      <c r="L93" s="43" t="n"/>
      <c r="M93" s="47">
        <f>IF(L93="","",'Paramètres'!$B$6*L93)</f>
        <v/>
      </c>
      <c r="N93" s="45" t="n"/>
      <c r="O93" s="48">
        <f>IF(OR(N93="",M93=""),"",IFERROR(N93/M93,""))</f>
        <v/>
      </c>
      <c r="P93" s="20" t="n"/>
      <c r="Q93" s="10">
        <f>IF(B93="","",IF(F93="","",IFERROR(INDEX($C$4:$C$123,MATCH(F93,$B$4:$B$123,0)),"Responsable introuvable")))</f>
        <v/>
      </c>
      <c r="R93" s="16">
        <f>IF(B93="","",IF(F93="",0,IFERROR(INDEX($G$4:$G$123,MATCH(F93,$B$4:$B$123,0))+1,"")))</f>
        <v/>
      </c>
      <c r="S93" s="10">
        <f>IF(B93="","",IF(F93=B93,"Auto-rattachement",IF(R93="","Responsable absent",IF(G93&lt;&gt;R93,"Niveau incohérent",""))))</f>
        <v/>
      </c>
      <c r="T93">
        <f>'Paramètres'!D92</f>
        <v/>
      </c>
      <c r="U93">
        <f>'Paramètres'!E92</f>
        <v/>
      </c>
      <c r="V93">
        <f>IF(B93="","",B93)</f>
        <v/>
      </c>
    </row>
    <row r="94" ht="29" customHeight="1">
      <c r="A94" s="18" t="n"/>
      <c r="B94" s="19" t="n"/>
      <c r="C94" s="20" t="n"/>
      <c r="D94" s="20" t="n"/>
      <c r="E94" s="19" t="n"/>
      <c r="F94" s="19" t="n"/>
      <c r="G94" s="18" t="n"/>
      <c r="H94" s="19" t="n"/>
      <c r="I94" s="20" t="n"/>
      <c r="J94" s="42" t="n"/>
      <c r="K94" s="42" t="n"/>
      <c r="L94" s="43" t="n"/>
      <c r="M94" s="44">
        <f>IF(L94="","",'Paramètres'!$B$6*L94)</f>
        <v/>
      </c>
      <c r="N94" s="45" t="n"/>
      <c r="O94" s="46">
        <f>IF(OR(N94="",M94=""),"",IFERROR(N94/M94,""))</f>
        <v/>
      </c>
      <c r="P94" s="20" t="n"/>
      <c r="Q94" s="6">
        <f>IF(B94="","",IF(F94="","",IFERROR(INDEX($C$4:$C$123,MATCH(F94,$B$4:$B$123,0)),"Responsable introuvable")))</f>
        <v/>
      </c>
      <c r="R94" s="15">
        <f>IF(B94="","",IF(F94="",0,IFERROR(INDEX($G$4:$G$123,MATCH(F94,$B$4:$B$123,0))+1,"")))</f>
        <v/>
      </c>
      <c r="S94" s="6">
        <f>IF(B94="","",IF(F94=B94,"Auto-rattachement",IF(R94="","Responsable absent",IF(G94&lt;&gt;R94,"Niveau incohérent",""))))</f>
        <v/>
      </c>
      <c r="T94">
        <f>'Paramètres'!D93</f>
        <v/>
      </c>
      <c r="U94">
        <f>'Paramètres'!E93</f>
        <v/>
      </c>
      <c r="V94">
        <f>IF(B94="","",B94)</f>
        <v/>
      </c>
    </row>
    <row r="95" ht="29" customHeight="1">
      <c r="A95" s="18" t="n"/>
      <c r="B95" s="19" t="n"/>
      <c r="C95" s="20" t="n"/>
      <c r="D95" s="20" t="n"/>
      <c r="E95" s="19" t="n"/>
      <c r="F95" s="19" t="n"/>
      <c r="G95" s="18" t="n"/>
      <c r="H95" s="19" t="n"/>
      <c r="I95" s="20" t="n"/>
      <c r="J95" s="42" t="n"/>
      <c r="K95" s="42" t="n"/>
      <c r="L95" s="43" t="n"/>
      <c r="M95" s="47">
        <f>IF(L95="","",'Paramètres'!$B$6*L95)</f>
        <v/>
      </c>
      <c r="N95" s="45" t="n"/>
      <c r="O95" s="48">
        <f>IF(OR(N95="",M95=""),"",IFERROR(N95/M95,""))</f>
        <v/>
      </c>
      <c r="P95" s="20" t="n"/>
      <c r="Q95" s="10">
        <f>IF(B95="","",IF(F95="","",IFERROR(INDEX($C$4:$C$123,MATCH(F95,$B$4:$B$123,0)),"Responsable introuvable")))</f>
        <v/>
      </c>
      <c r="R95" s="16">
        <f>IF(B95="","",IF(F95="",0,IFERROR(INDEX($G$4:$G$123,MATCH(F95,$B$4:$B$123,0))+1,"")))</f>
        <v/>
      </c>
      <c r="S95" s="10">
        <f>IF(B95="","",IF(F95=B95,"Auto-rattachement",IF(R95="","Responsable absent",IF(G95&lt;&gt;R95,"Niveau incohérent",""))))</f>
        <v/>
      </c>
      <c r="T95">
        <f>'Paramètres'!D94</f>
        <v/>
      </c>
      <c r="U95">
        <f>'Paramètres'!E94</f>
        <v/>
      </c>
      <c r="V95">
        <f>IF(B95="","",B95)</f>
        <v/>
      </c>
    </row>
    <row r="96" ht="29" customHeight="1">
      <c r="A96" s="18" t="n"/>
      <c r="B96" s="19" t="n"/>
      <c r="C96" s="20" t="n"/>
      <c r="D96" s="20" t="n"/>
      <c r="E96" s="19" t="n"/>
      <c r="F96" s="19" t="n"/>
      <c r="G96" s="18" t="n"/>
      <c r="H96" s="19" t="n"/>
      <c r="I96" s="20" t="n"/>
      <c r="J96" s="42" t="n"/>
      <c r="K96" s="42" t="n"/>
      <c r="L96" s="43" t="n"/>
      <c r="M96" s="44">
        <f>IF(L96="","",'Paramètres'!$B$6*L96)</f>
        <v/>
      </c>
      <c r="N96" s="45" t="n"/>
      <c r="O96" s="46">
        <f>IF(OR(N96="",M96=""),"",IFERROR(N96/M96,""))</f>
        <v/>
      </c>
      <c r="P96" s="20" t="n"/>
      <c r="Q96" s="6">
        <f>IF(B96="","",IF(F96="","",IFERROR(INDEX($C$4:$C$123,MATCH(F96,$B$4:$B$123,0)),"Responsable introuvable")))</f>
        <v/>
      </c>
      <c r="R96" s="15">
        <f>IF(B96="","",IF(F96="",0,IFERROR(INDEX($G$4:$G$123,MATCH(F96,$B$4:$B$123,0))+1,"")))</f>
        <v/>
      </c>
      <c r="S96" s="6">
        <f>IF(B96="","",IF(F96=B96,"Auto-rattachement",IF(R96="","Responsable absent",IF(G96&lt;&gt;R96,"Niveau incohérent",""))))</f>
        <v/>
      </c>
      <c r="T96">
        <f>'Paramètres'!D95</f>
        <v/>
      </c>
      <c r="U96">
        <f>'Paramètres'!E95</f>
        <v/>
      </c>
      <c r="V96">
        <f>IF(B96="","",B96)</f>
        <v/>
      </c>
    </row>
    <row r="97" ht="29" customHeight="1">
      <c r="A97" s="18" t="n"/>
      <c r="B97" s="19" t="n"/>
      <c r="C97" s="20" t="n"/>
      <c r="D97" s="20" t="n"/>
      <c r="E97" s="19" t="n"/>
      <c r="F97" s="19" t="n"/>
      <c r="G97" s="18" t="n"/>
      <c r="H97" s="19" t="n"/>
      <c r="I97" s="20" t="n"/>
      <c r="J97" s="42" t="n"/>
      <c r="K97" s="42" t="n"/>
      <c r="L97" s="43" t="n"/>
      <c r="M97" s="47">
        <f>IF(L97="","",'Paramètres'!$B$6*L97)</f>
        <v/>
      </c>
      <c r="N97" s="45" t="n"/>
      <c r="O97" s="48">
        <f>IF(OR(N97="",M97=""),"",IFERROR(N97/M97,""))</f>
        <v/>
      </c>
      <c r="P97" s="20" t="n"/>
      <c r="Q97" s="10">
        <f>IF(B97="","",IF(F97="","",IFERROR(INDEX($C$4:$C$123,MATCH(F97,$B$4:$B$123,0)),"Responsable introuvable")))</f>
        <v/>
      </c>
      <c r="R97" s="16">
        <f>IF(B97="","",IF(F97="",0,IFERROR(INDEX($G$4:$G$123,MATCH(F97,$B$4:$B$123,0))+1,"")))</f>
        <v/>
      </c>
      <c r="S97" s="10">
        <f>IF(B97="","",IF(F97=B97,"Auto-rattachement",IF(R97="","Responsable absent",IF(G97&lt;&gt;R97,"Niveau incohérent",""))))</f>
        <v/>
      </c>
      <c r="T97">
        <f>'Paramètres'!D96</f>
        <v/>
      </c>
      <c r="U97">
        <f>'Paramètres'!E96</f>
        <v/>
      </c>
      <c r="V97">
        <f>IF(B97="","",B97)</f>
        <v/>
      </c>
    </row>
    <row r="98" ht="29" customHeight="1">
      <c r="A98" s="18" t="n"/>
      <c r="B98" s="19" t="n"/>
      <c r="C98" s="20" t="n"/>
      <c r="D98" s="20" t="n"/>
      <c r="E98" s="19" t="n"/>
      <c r="F98" s="19" t="n"/>
      <c r="G98" s="18" t="n"/>
      <c r="H98" s="19" t="n"/>
      <c r="I98" s="20" t="n"/>
      <c r="J98" s="42" t="n"/>
      <c r="K98" s="42" t="n"/>
      <c r="L98" s="43" t="n"/>
      <c r="M98" s="44">
        <f>IF(L98="","",'Paramètres'!$B$6*L98)</f>
        <v/>
      </c>
      <c r="N98" s="45" t="n"/>
      <c r="O98" s="46">
        <f>IF(OR(N98="",M98=""),"",IFERROR(N98/M98,""))</f>
        <v/>
      </c>
      <c r="P98" s="20" t="n"/>
      <c r="Q98" s="6">
        <f>IF(B98="","",IF(F98="","",IFERROR(INDEX($C$4:$C$123,MATCH(F98,$B$4:$B$123,0)),"Responsable introuvable")))</f>
        <v/>
      </c>
      <c r="R98" s="15">
        <f>IF(B98="","",IF(F98="",0,IFERROR(INDEX($G$4:$G$123,MATCH(F98,$B$4:$B$123,0))+1,"")))</f>
        <v/>
      </c>
      <c r="S98" s="6">
        <f>IF(B98="","",IF(F98=B98,"Auto-rattachement",IF(R98="","Responsable absent",IF(G98&lt;&gt;R98,"Niveau incohérent",""))))</f>
        <v/>
      </c>
      <c r="T98">
        <f>'Paramètres'!D97</f>
        <v/>
      </c>
      <c r="U98">
        <f>'Paramètres'!E97</f>
        <v/>
      </c>
      <c r="V98">
        <f>IF(B98="","",B98)</f>
        <v/>
      </c>
    </row>
    <row r="99" ht="29" customHeight="1">
      <c r="A99" s="18" t="n"/>
      <c r="B99" s="19" t="n"/>
      <c r="C99" s="20" t="n"/>
      <c r="D99" s="20" t="n"/>
      <c r="E99" s="19" t="n"/>
      <c r="F99" s="19" t="n"/>
      <c r="G99" s="18" t="n"/>
      <c r="H99" s="19" t="n"/>
      <c r="I99" s="20" t="n"/>
      <c r="J99" s="42" t="n"/>
      <c r="K99" s="42" t="n"/>
      <c r="L99" s="43" t="n"/>
      <c r="M99" s="47">
        <f>IF(L99="","",'Paramètres'!$B$6*L99)</f>
        <v/>
      </c>
      <c r="N99" s="45" t="n"/>
      <c r="O99" s="48">
        <f>IF(OR(N99="",M99=""),"",IFERROR(N99/M99,""))</f>
        <v/>
      </c>
      <c r="P99" s="20" t="n"/>
      <c r="Q99" s="10">
        <f>IF(B99="","",IF(F99="","",IFERROR(INDEX($C$4:$C$123,MATCH(F99,$B$4:$B$123,0)),"Responsable introuvable")))</f>
        <v/>
      </c>
      <c r="R99" s="16">
        <f>IF(B99="","",IF(F99="",0,IFERROR(INDEX($G$4:$G$123,MATCH(F99,$B$4:$B$123,0))+1,"")))</f>
        <v/>
      </c>
      <c r="S99" s="10">
        <f>IF(B99="","",IF(F99=B99,"Auto-rattachement",IF(R99="","Responsable absent",IF(G99&lt;&gt;R99,"Niveau incohérent",""))))</f>
        <v/>
      </c>
      <c r="T99">
        <f>'Paramètres'!D98</f>
        <v/>
      </c>
      <c r="U99">
        <f>'Paramètres'!E98</f>
        <v/>
      </c>
      <c r="V99">
        <f>IF(B99="","",B99)</f>
        <v/>
      </c>
    </row>
    <row r="100" ht="29" customHeight="1">
      <c r="A100" s="18" t="n"/>
      <c r="B100" s="19" t="n"/>
      <c r="C100" s="20" t="n"/>
      <c r="D100" s="20" t="n"/>
      <c r="E100" s="19" t="n"/>
      <c r="F100" s="19" t="n"/>
      <c r="G100" s="18" t="n"/>
      <c r="H100" s="19" t="n"/>
      <c r="I100" s="20" t="n"/>
      <c r="J100" s="42" t="n"/>
      <c r="K100" s="42" t="n"/>
      <c r="L100" s="43" t="n"/>
      <c r="M100" s="44">
        <f>IF(L100="","",'Paramètres'!$B$6*L100)</f>
        <v/>
      </c>
      <c r="N100" s="45" t="n"/>
      <c r="O100" s="46">
        <f>IF(OR(N100="",M100=""),"",IFERROR(N100/M100,""))</f>
        <v/>
      </c>
      <c r="P100" s="20" t="n"/>
      <c r="Q100" s="6">
        <f>IF(B100="","",IF(F100="","",IFERROR(INDEX($C$4:$C$123,MATCH(F100,$B$4:$B$123,0)),"Responsable introuvable")))</f>
        <v/>
      </c>
      <c r="R100" s="15">
        <f>IF(B100="","",IF(F100="",0,IFERROR(INDEX($G$4:$G$123,MATCH(F100,$B$4:$B$123,0))+1,"")))</f>
        <v/>
      </c>
      <c r="S100" s="6">
        <f>IF(B100="","",IF(F100=B100,"Auto-rattachement",IF(R100="","Responsable absent",IF(G100&lt;&gt;R100,"Niveau incohérent",""))))</f>
        <v/>
      </c>
      <c r="T100">
        <f>'Paramètres'!D99</f>
        <v/>
      </c>
      <c r="U100">
        <f>'Paramètres'!E99</f>
        <v/>
      </c>
      <c r="V100">
        <f>IF(B100="","",B100)</f>
        <v/>
      </c>
    </row>
    <row r="101" ht="29" customHeight="1">
      <c r="A101" s="18" t="n"/>
      <c r="B101" s="19" t="n"/>
      <c r="C101" s="20" t="n"/>
      <c r="D101" s="20" t="n"/>
      <c r="E101" s="19" t="n"/>
      <c r="F101" s="19" t="n"/>
      <c r="G101" s="18" t="n"/>
      <c r="H101" s="19" t="n"/>
      <c r="I101" s="20" t="n"/>
      <c r="J101" s="42" t="n"/>
      <c r="K101" s="42" t="n"/>
      <c r="L101" s="43" t="n"/>
      <c r="M101" s="47">
        <f>IF(L101="","",'Paramètres'!$B$6*L101)</f>
        <v/>
      </c>
      <c r="N101" s="45" t="n"/>
      <c r="O101" s="48">
        <f>IF(OR(N101="",M101=""),"",IFERROR(N101/M101,""))</f>
        <v/>
      </c>
      <c r="P101" s="20" t="n"/>
      <c r="Q101" s="10">
        <f>IF(B101="","",IF(F101="","",IFERROR(INDEX($C$4:$C$123,MATCH(F101,$B$4:$B$123,0)),"Responsable introuvable")))</f>
        <v/>
      </c>
      <c r="R101" s="16">
        <f>IF(B101="","",IF(F101="",0,IFERROR(INDEX($G$4:$G$123,MATCH(F101,$B$4:$B$123,0))+1,"")))</f>
        <v/>
      </c>
      <c r="S101" s="10">
        <f>IF(B101="","",IF(F101=B101,"Auto-rattachement",IF(R101="","Responsable absent",IF(G101&lt;&gt;R101,"Niveau incohérent",""))))</f>
        <v/>
      </c>
      <c r="T101">
        <f>'Paramètres'!D100</f>
        <v/>
      </c>
      <c r="U101">
        <f>'Paramètres'!E100</f>
        <v/>
      </c>
      <c r="V101">
        <f>IF(B101="","",B101)</f>
        <v/>
      </c>
    </row>
    <row r="102" ht="29" customHeight="1">
      <c r="A102" s="18" t="n"/>
      <c r="B102" s="19" t="n"/>
      <c r="C102" s="20" t="n"/>
      <c r="D102" s="20" t="n"/>
      <c r="E102" s="19" t="n"/>
      <c r="F102" s="19" t="n"/>
      <c r="G102" s="18" t="n"/>
      <c r="H102" s="19" t="n"/>
      <c r="I102" s="20" t="n"/>
      <c r="J102" s="42" t="n"/>
      <c r="K102" s="42" t="n"/>
      <c r="L102" s="43" t="n"/>
      <c r="M102" s="44">
        <f>IF(L102="","",'Paramètres'!$B$6*L102)</f>
        <v/>
      </c>
      <c r="N102" s="45" t="n"/>
      <c r="O102" s="46">
        <f>IF(OR(N102="",M102=""),"",IFERROR(N102/M102,""))</f>
        <v/>
      </c>
      <c r="P102" s="20" t="n"/>
      <c r="Q102" s="6">
        <f>IF(B102="","",IF(F102="","",IFERROR(INDEX($C$4:$C$123,MATCH(F102,$B$4:$B$123,0)),"Responsable introuvable")))</f>
        <v/>
      </c>
      <c r="R102" s="15">
        <f>IF(B102="","",IF(F102="",0,IFERROR(INDEX($G$4:$G$123,MATCH(F102,$B$4:$B$123,0))+1,"")))</f>
        <v/>
      </c>
      <c r="S102" s="6">
        <f>IF(B102="","",IF(F102=B102,"Auto-rattachement",IF(R102="","Responsable absent",IF(G102&lt;&gt;R102,"Niveau incohérent",""))))</f>
        <v/>
      </c>
      <c r="T102">
        <f>'Paramètres'!D101</f>
        <v/>
      </c>
      <c r="U102">
        <f>'Paramètres'!E101</f>
        <v/>
      </c>
      <c r="V102">
        <f>IF(B102="","",B102)</f>
        <v/>
      </c>
    </row>
    <row r="103" ht="29" customHeight="1">
      <c r="A103" s="18" t="n"/>
      <c r="B103" s="19" t="n"/>
      <c r="C103" s="20" t="n"/>
      <c r="D103" s="20" t="n"/>
      <c r="E103" s="19" t="n"/>
      <c r="F103" s="19" t="n"/>
      <c r="G103" s="18" t="n"/>
      <c r="H103" s="19" t="n"/>
      <c r="I103" s="20" t="n"/>
      <c r="J103" s="42" t="n"/>
      <c r="K103" s="42" t="n"/>
      <c r="L103" s="43" t="n"/>
      <c r="M103" s="47">
        <f>IF(L103="","",'Paramètres'!$B$6*L103)</f>
        <v/>
      </c>
      <c r="N103" s="45" t="n"/>
      <c r="O103" s="48">
        <f>IF(OR(N103="",M103=""),"",IFERROR(N103/M103,""))</f>
        <v/>
      </c>
      <c r="P103" s="20" t="n"/>
      <c r="Q103" s="10">
        <f>IF(B103="","",IF(F103="","",IFERROR(INDEX($C$4:$C$123,MATCH(F103,$B$4:$B$123,0)),"Responsable introuvable")))</f>
        <v/>
      </c>
      <c r="R103" s="16">
        <f>IF(B103="","",IF(F103="",0,IFERROR(INDEX($G$4:$G$123,MATCH(F103,$B$4:$B$123,0))+1,"")))</f>
        <v/>
      </c>
      <c r="S103" s="10">
        <f>IF(B103="","",IF(F103=B103,"Auto-rattachement",IF(R103="","Responsable absent",IF(G103&lt;&gt;R103,"Niveau incohérent",""))))</f>
        <v/>
      </c>
      <c r="T103">
        <f>'Paramètres'!D102</f>
        <v/>
      </c>
      <c r="U103">
        <f>'Paramètres'!E102</f>
        <v/>
      </c>
      <c r="V103">
        <f>IF(B103="","",B103)</f>
        <v/>
      </c>
    </row>
    <row r="104" ht="29" customHeight="1">
      <c r="A104" s="18" t="n"/>
      <c r="B104" s="19" t="n"/>
      <c r="C104" s="20" t="n"/>
      <c r="D104" s="20" t="n"/>
      <c r="E104" s="19" t="n"/>
      <c r="F104" s="19" t="n"/>
      <c r="G104" s="18" t="n"/>
      <c r="H104" s="19" t="n"/>
      <c r="I104" s="20" t="n"/>
      <c r="J104" s="42" t="n"/>
      <c r="K104" s="42" t="n"/>
      <c r="L104" s="43" t="n"/>
      <c r="M104" s="44">
        <f>IF(L104="","",'Paramètres'!$B$6*L104)</f>
        <v/>
      </c>
      <c r="N104" s="45" t="n"/>
      <c r="O104" s="46">
        <f>IF(OR(N104="",M104=""),"",IFERROR(N104/M104,""))</f>
        <v/>
      </c>
      <c r="P104" s="20" t="n"/>
      <c r="Q104" s="6">
        <f>IF(B104="","",IF(F104="","",IFERROR(INDEX($C$4:$C$123,MATCH(F104,$B$4:$B$123,0)),"Responsable introuvable")))</f>
        <v/>
      </c>
      <c r="R104" s="15">
        <f>IF(B104="","",IF(F104="",0,IFERROR(INDEX($G$4:$G$123,MATCH(F104,$B$4:$B$123,0))+1,"")))</f>
        <v/>
      </c>
      <c r="S104" s="6">
        <f>IF(B104="","",IF(F104=B104,"Auto-rattachement",IF(R104="","Responsable absent",IF(G104&lt;&gt;R104,"Niveau incohérent",""))))</f>
        <v/>
      </c>
      <c r="T104">
        <f>'Paramètres'!D103</f>
        <v/>
      </c>
      <c r="U104">
        <f>'Paramètres'!E103</f>
        <v/>
      </c>
      <c r="V104">
        <f>IF(B104="","",B104)</f>
        <v/>
      </c>
    </row>
    <row r="105" ht="29" customHeight="1">
      <c r="A105" s="18" t="n"/>
      <c r="B105" s="19" t="n"/>
      <c r="C105" s="20" t="n"/>
      <c r="D105" s="20" t="n"/>
      <c r="E105" s="19" t="n"/>
      <c r="F105" s="19" t="n"/>
      <c r="G105" s="18" t="n"/>
      <c r="H105" s="19" t="n"/>
      <c r="I105" s="20" t="n"/>
      <c r="J105" s="42" t="n"/>
      <c r="K105" s="42" t="n"/>
      <c r="L105" s="43" t="n"/>
      <c r="M105" s="47">
        <f>IF(L105="","",'Paramètres'!$B$6*L105)</f>
        <v/>
      </c>
      <c r="N105" s="45" t="n"/>
      <c r="O105" s="48">
        <f>IF(OR(N105="",M105=""),"",IFERROR(N105/M105,""))</f>
        <v/>
      </c>
      <c r="P105" s="20" t="n"/>
      <c r="Q105" s="10">
        <f>IF(B105="","",IF(F105="","",IFERROR(INDEX($C$4:$C$123,MATCH(F105,$B$4:$B$123,0)),"Responsable introuvable")))</f>
        <v/>
      </c>
      <c r="R105" s="16">
        <f>IF(B105="","",IF(F105="",0,IFERROR(INDEX($G$4:$G$123,MATCH(F105,$B$4:$B$123,0))+1,"")))</f>
        <v/>
      </c>
      <c r="S105" s="10">
        <f>IF(B105="","",IF(F105=B105,"Auto-rattachement",IF(R105="","Responsable absent",IF(G105&lt;&gt;R105,"Niveau incohérent",""))))</f>
        <v/>
      </c>
      <c r="T105">
        <f>'Paramètres'!D104</f>
        <v/>
      </c>
      <c r="U105">
        <f>'Paramètres'!E104</f>
        <v/>
      </c>
      <c r="V105">
        <f>IF(B105="","",B105)</f>
        <v/>
      </c>
    </row>
    <row r="106" ht="29" customHeight="1">
      <c r="A106" s="18" t="n"/>
      <c r="B106" s="19" t="n"/>
      <c r="C106" s="20" t="n"/>
      <c r="D106" s="20" t="n"/>
      <c r="E106" s="19" t="n"/>
      <c r="F106" s="19" t="n"/>
      <c r="G106" s="18" t="n"/>
      <c r="H106" s="19" t="n"/>
      <c r="I106" s="20" t="n"/>
      <c r="J106" s="42" t="n"/>
      <c r="K106" s="42" t="n"/>
      <c r="L106" s="43" t="n"/>
      <c r="M106" s="44">
        <f>IF(L106="","",'Paramètres'!$B$6*L106)</f>
        <v/>
      </c>
      <c r="N106" s="45" t="n"/>
      <c r="O106" s="46">
        <f>IF(OR(N106="",M106=""),"",IFERROR(N106/M106,""))</f>
        <v/>
      </c>
      <c r="P106" s="20" t="n"/>
      <c r="Q106" s="6">
        <f>IF(B106="","",IF(F106="","",IFERROR(INDEX($C$4:$C$123,MATCH(F106,$B$4:$B$123,0)),"Responsable introuvable")))</f>
        <v/>
      </c>
      <c r="R106" s="15">
        <f>IF(B106="","",IF(F106="",0,IFERROR(INDEX($G$4:$G$123,MATCH(F106,$B$4:$B$123,0))+1,"")))</f>
        <v/>
      </c>
      <c r="S106" s="6">
        <f>IF(B106="","",IF(F106=B106,"Auto-rattachement",IF(R106="","Responsable absent",IF(G106&lt;&gt;R106,"Niveau incohérent",""))))</f>
        <v/>
      </c>
      <c r="T106">
        <f>'Paramètres'!D105</f>
        <v/>
      </c>
      <c r="U106">
        <f>'Paramètres'!E105</f>
        <v/>
      </c>
      <c r="V106">
        <f>IF(B106="","",B106)</f>
        <v/>
      </c>
    </row>
    <row r="107" ht="29" customHeight="1">
      <c r="A107" s="18" t="n"/>
      <c r="B107" s="19" t="n"/>
      <c r="C107" s="20" t="n"/>
      <c r="D107" s="20" t="n"/>
      <c r="E107" s="19" t="n"/>
      <c r="F107" s="19" t="n"/>
      <c r="G107" s="18" t="n"/>
      <c r="H107" s="19" t="n"/>
      <c r="I107" s="20" t="n"/>
      <c r="J107" s="42" t="n"/>
      <c r="K107" s="42" t="n"/>
      <c r="L107" s="43" t="n"/>
      <c r="M107" s="47">
        <f>IF(L107="","",'Paramètres'!$B$6*L107)</f>
        <v/>
      </c>
      <c r="N107" s="45" t="n"/>
      <c r="O107" s="48">
        <f>IF(OR(N107="",M107=""),"",IFERROR(N107/M107,""))</f>
        <v/>
      </c>
      <c r="P107" s="20" t="n"/>
      <c r="Q107" s="10">
        <f>IF(B107="","",IF(F107="","",IFERROR(INDEX($C$4:$C$123,MATCH(F107,$B$4:$B$123,0)),"Responsable introuvable")))</f>
        <v/>
      </c>
      <c r="R107" s="16">
        <f>IF(B107="","",IF(F107="",0,IFERROR(INDEX($G$4:$G$123,MATCH(F107,$B$4:$B$123,0))+1,"")))</f>
        <v/>
      </c>
      <c r="S107" s="10">
        <f>IF(B107="","",IF(F107=B107,"Auto-rattachement",IF(R107="","Responsable absent",IF(G107&lt;&gt;R107,"Niveau incohérent",""))))</f>
        <v/>
      </c>
      <c r="T107">
        <f>'Paramètres'!D106</f>
        <v/>
      </c>
      <c r="U107">
        <f>'Paramètres'!E106</f>
        <v/>
      </c>
      <c r="V107">
        <f>IF(B107="","",B107)</f>
        <v/>
      </c>
    </row>
    <row r="108" ht="29" customHeight="1">
      <c r="A108" s="18" t="n"/>
      <c r="B108" s="19" t="n"/>
      <c r="C108" s="20" t="n"/>
      <c r="D108" s="20" t="n"/>
      <c r="E108" s="19" t="n"/>
      <c r="F108" s="19" t="n"/>
      <c r="G108" s="18" t="n"/>
      <c r="H108" s="19" t="n"/>
      <c r="I108" s="20" t="n"/>
      <c r="J108" s="42" t="n"/>
      <c r="K108" s="42" t="n"/>
      <c r="L108" s="43" t="n"/>
      <c r="M108" s="44">
        <f>IF(L108="","",'Paramètres'!$B$6*L108)</f>
        <v/>
      </c>
      <c r="N108" s="45" t="n"/>
      <c r="O108" s="46">
        <f>IF(OR(N108="",M108=""),"",IFERROR(N108/M108,""))</f>
        <v/>
      </c>
      <c r="P108" s="20" t="n"/>
      <c r="Q108" s="6">
        <f>IF(B108="","",IF(F108="","",IFERROR(INDEX($C$4:$C$123,MATCH(F108,$B$4:$B$123,0)),"Responsable introuvable")))</f>
        <v/>
      </c>
      <c r="R108" s="15">
        <f>IF(B108="","",IF(F108="",0,IFERROR(INDEX($G$4:$G$123,MATCH(F108,$B$4:$B$123,0))+1,"")))</f>
        <v/>
      </c>
      <c r="S108" s="6">
        <f>IF(B108="","",IF(F108=B108,"Auto-rattachement",IF(R108="","Responsable absent",IF(G108&lt;&gt;R108,"Niveau incohérent",""))))</f>
        <v/>
      </c>
      <c r="T108">
        <f>'Paramètres'!D107</f>
        <v/>
      </c>
      <c r="U108">
        <f>'Paramètres'!E107</f>
        <v/>
      </c>
      <c r="V108">
        <f>IF(B108="","",B108)</f>
        <v/>
      </c>
    </row>
    <row r="109" ht="29" customHeight="1">
      <c r="A109" s="18" t="n"/>
      <c r="B109" s="19" t="n"/>
      <c r="C109" s="20" t="n"/>
      <c r="D109" s="20" t="n"/>
      <c r="E109" s="19" t="n"/>
      <c r="F109" s="19" t="n"/>
      <c r="G109" s="18" t="n"/>
      <c r="H109" s="19" t="n"/>
      <c r="I109" s="20" t="n"/>
      <c r="J109" s="42" t="n"/>
      <c r="K109" s="42" t="n"/>
      <c r="L109" s="43" t="n"/>
      <c r="M109" s="47">
        <f>IF(L109="","",'Paramètres'!$B$6*L109)</f>
        <v/>
      </c>
      <c r="N109" s="45" t="n"/>
      <c r="O109" s="48">
        <f>IF(OR(N109="",M109=""),"",IFERROR(N109/M109,""))</f>
        <v/>
      </c>
      <c r="P109" s="20" t="n"/>
      <c r="Q109" s="10">
        <f>IF(B109="","",IF(F109="","",IFERROR(INDEX($C$4:$C$123,MATCH(F109,$B$4:$B$123,0)),"Responsable introuvable")))</f>
        <v/>
      </c>
      <c r="R109" s="16">
        <f>IF(B109="","",IF(F109="",0,IFERROR(INDEX($G$4:$G$123,MATCH(F109,$B$4:$B$123,0))+1,"")))</f>
        <v/>
      </c>
      <c r="S109" s="10">
        <f>IF(B109="","",IF(F109=B109,"Auto-rattachement",IF(R109="","Responsable absent",IF(G109&lt;&gt;R109,"Niveau incohérent",""))))</f>
        <v/>
      </c>
      <c r="T109">
        <f>'Paramètres'!D108</f>
        <v/>
      </c>
      <c r="U109">
        <f>'Paramètres'!E108</f>
        <v/>
      </c>
      <c r="V109">
        <f>IF(B109="","",B109)</f>
        <v/>
      </c>
    </row>
    <row r="110" ht="29" customHeight="1">
      <c r="A110" s="18" t="n"/>
      <c r="B110" s="19" t="n"/>
      <c r="C110" s="20" t="n"/>
      <c r="D110" s="20" t="n"/>
      <c r="E110" s="19" t="n"/>
      <c r="F110" s="19" t="n"/>
      <c r="G110" s="18" t="n"/>
      <c r="H110" s="19" t="n"/>
      <c r="I110" s="20" t="n"/>
      <c r="J110" s="42" t="n"/>
      <c r="K110" s="42" t="n"/>
      <c r="L110" s="43" t="n"/>
      <c r="M110" s="44">
        <f>IF(L110="","",'Paramètres'!$B$6*L110)</f>
        <v/>
      </c>
      <c r="N110" s="45" t="n"/>
      <c r="O110" s="46">
        <f>IF(OR(N110="",M110=""),"",IFERROR(N110/M110,""))</f>
        <v/>
      </c>
      <c r="P110" s="20" t="n"/>
      <c r="Q110" s="6">
        <f>IF(B110="","",IF(F110="","",IFERROR(INDEX($C$4:$C$123,MATCH(F110,$B$4:$B$123,0)),"Responsable introuvable")))</f>
        <v/>
      </c>
      <c r="R110" s="15">
        <f>IF(B110="","",IF(F110="",0,IFERROR(INDEX($G$4:$G$123,MATCH(F110,$B$4:$B$123,0))+1,"")))</f>
        <v/>
      </c>
      <c r="S110" s="6">
        <f>IF(B110="","",IF(F110=B110,"Auto-rattachement",IF(R110="","Responsable absent",IF(G110&lt;&gt;R110,"Niveau incohérent",""))))</f>
        <v/>
      </c>
      <c r="T110">
        <f>'Paramètres'!D109</f>
        <v/>
      </c>
      <c r="U110">
        <f>'Paramètres'!E109</f>
        <v/>
      </c>
      <c r="V110">
        <f>IF(B110="","",B110)</f>
        <v/>
      </c>
    </row>
    <row r="111" ht="29" customHeight="1">
      <c r="A111" s="18" t="n"/>
      <c r="B111" s="19" t="n"/>
      <c r="C111" s="20" t="n"/>
      <c r="D111" s="20" t="n"/>
      <c r="E111" s="19" t="n"/>
      <c r="F111" s="19" t="n"/>
      <c r="G111" s="18" t="n"/>
      <c r="H111" s="19" t="n"/>
      <c r="I111" s="20" t="n"/>
      <c r="J111" s="42" t="n"/>
      <c r="K111" s="42" t="n"/>
      <c r="L111" s="43" t="n"/>
      <c r="M111" s="47">
        <f>IF(L111="","",'Paramètres'!$B$6*L111)</f>
        <v/>
      </c>
      <c r="N111" s="45" t="n"/>
      <c r="O111" s="48">
        <f>IF(OR(N111="",M111=""),"",IFERROR(N111/M111,""))</f>
        <v/>
      </c>
      <c r="P111" s="20" t="n"/>
      <c r="Q111" s="10">
        <f>IF(B111="","",IF(F111="","",IFERROR(INDEX($C$4:$C$123,MATCH(F111,$B$4:$B$123,0)),"Responsable introuvable")))</f>
        <v/>
      </c>
      <c r="R111" s="16">
        <f>IF(B111="","",IF(F111="",0,IFERROR(INDEX($G$4:$G$123,MATCH(F111,$B$4:$B$123,0))+1,"")))</f>
        <v/>
      </c>
      <c r="S111" s="10">
        <f>IF(B111="","",IF(F111=B111,"Auto-rattachement",IF(R111="","Responsable absent",IF(G111&lt;&gt;R111,"Niveau incohérent",""))))</f>
        <v/>
      </c>
      <c r="T111">
        <f>'Paramètres'!D110</f>
        <v/>
      </c>
      <c r="U111">
        <f>'Paramètres'!E110</f>
        <v/>
      </c>
      <c r="V111">
        <f>IF(B111="","",B111)</f>
        <v/>
      </c>
    </row>
    <row r="112" ht="29" customHeight="1">
      <c r="A112" s="18" t="n"/>
      <c r="B112" s="19" t="n"/>
      <c r="C112" s="20" t="n"/>
      <c r="D112" s="20" t="n"/>
      <c r="E112" s="19" t="n"/>
      <c r="F112" s="19" t="n"/>
      <c r="G112" s="18" t="n"/>
      <c r="H112" s="19" t="n"/>
      <c r="I112" s="20" t="n"/>
      <c r="J112" s="42" t="n"/>
      <c r="K112" s="42" t="n"/>
      <c r="L112" s="43" t="n"/>
      <c r="M112" s="44">
        <f>IF(L112="","",'Paramètres'!$B$6*L112)</f>
        <v/>
      </c>
      <c r="N112" s="45" t="n"/>
      <c r="O112" s="46">
        <f>IF(OR(N112="",M112=""),"",IFERROR(N112/M112,""))</f>
        <v/>
      </c>
      <c r="P112" s="20" t="n"/>
      <c r="Q112" s="6">
        <f>IF(B112="","",IF(F112="","",IFERROR(INDEX($C$4:$C$123,MATCH(F112,$B$4:$B$123,0)),"Responsable introuvable")))</f>
        <v/>
      </c>
      <c r="R112" s="15">
        <f>IF(B112="","",IF(F112="",0,IFERROR(INDEX($G$4:$G$123,MATCH(F112,$B$4:$B$123,0))+1,"")))</f>
        <v/>
      </c>
      <c r="S112" s="6">
        <f>IF(B112="","",IF(F112=B112,"Auto-rattachement",IF(R112="","Responsable absent",IF(G112&lt;&gt;R112,"Niveau incohérent",""))))</f>
        <v/>
      </c>
      <c r="T112">
        <f>'Paramètres'!D111</f>
        <v/>
      </c>
      <c r="U112">
        <f>'Paramètres'!E111</f>
        <v/>
      </c>
      <c r="V112">
        <f>IF(B112="","",B112)</f>
        <v/>
      </c>
    </row>
    <row r="113" ht="29" customHeight="1">
      <c r="A113" s="18" t="n"/>
      <c r="B113" s="19" t="n"/>
      <c r="C113" s="20" t="n"/>
      <c r="D113" s="20" t="n"/>
      <c r="E113" s="19" t="n"/>
      <c r="F113" s="19" t="n"/>
      <c r="G113" s="18" t="n"/>
      <c r="H113" s="19" t="n"/>
      <c r="I113" s="20" t="n"/>
      <c r="J113" s="42" t="n"/>
      <c r="K113" s="42" t="n"/>
      <c r="L113" s="43" t="n"/>
      <c r="M113" s="47">
        <f>IF(L113="","",'Paramètres'!$B$6*L113)</f>
        <v/>
      </c>
      <c r="N113" s="45" t="n"/>
      <c r="O113" s="48">
        <f>IF(OR(N113="",M113=""),"",IFERROR(N113/M113,""))</f>
        <v/>
      </c>
      <c r="P113" s="20" t="n"/>
      <c r="Q113" s="10">
        <f>IF(B113="","",IF(F113="","",IFERROR(INDEX($C$4:$C$123,MATCH(F113,$B$4:$B$123,0)),"Responsable introuvable")))</f>
        <v/>
      </c>
      <c r="R113" s="16">
        <f>IF(B113="","",IF(F113="",0,IFERROR(INDEX($G$4:$G$123,MATCH(F113,$B$4:$B$123,0))+1,"")))</f>
        <v/>
      </c>
      <c r="S113" s="10">
        <f>IF(B113="","",IF(F113=B113,"Auto-rattachement",IF(R113="","Responsable absent",IF(G113&lt;&gt;R113,"Niveau incohérent",""))))</f>
        <v/>
      </c>
      <c r="T113">
        <f>'Paramètres'!D112</f>
        <v/>
      </c>
      <c r="U113">
        <f>'Paramètres'!E112</f>
        <v/>
      </c>
      <c r="V113">
        <f>IF(B113="","",B113)</f>
        <v/>
      </c>
    </row>
    <row r="114" ht="29" customHeight="1">
      <c r="A114" s="18" t="n"/>
      <c r="B114" s="19" t="n"/>
      <c r="C114" s="20" t="n"/>
      <c r="D114" s="20" t="n"/>
      <c r="E114" s="19" t="n"/>
      <c r="F114" s="19" t="n"/>
      <c r="G114" s="18" t="n"/>
      <c r="H114" s="19" t="n"/>
      <c r="I114" s="20" t="n"/>
      <c r="J114" s="42" t="n"/>
      <c r="K114" s="42" t="n"/>
      <c r="L114" s="43" t="n"/>
      <c r="M114" s="44">
        <f>IF(L114="","",'Paramètres'!$B$6*L114)</f>
        <v/>
      </c>
      <c r="N114" s="45" t="n"/>
      <c r="O114" s="46">
        <f>IF(OR(N114="",M114=""),"",IFERROR(N114/M114,""))</f>
        <v/>
      </c>
      <c r="P114" s="20" t="n"/>
      <c r="Q114" s="6">
        <f>IF(B114="","",IF(F114="","",IFERROR(INDEX($C$4:$C$123,MATCH(F114,$B$4:$B$123,0)),"Responsable introuvable")))</f>
        <v/>
      </c>
      <c r="R114" s="15">
        <f>IF(B114="","",IF(F114="",0,IFERROR(INDEX($G$4:$G$123,MATCH(F114,$B$4:$B$123,0))+1,"")))</f>
        <v/>
      </c>
      <c r="S114" s="6">
        <f>IF(B114="","",IF(F114=B114,"Auto-rattachement",IF(R114="","Responsable absent",IF(G114&lt;&gt;R114,"Niveau incohérent",""))))</f>
        <v/>
      </c>
      <c r="T114">
        <f>'Paramètres'!D113</f>
        <v/>
      </c>
      <c r="U114">
        <f>'Paramètres'!E113</f>
        <v/>
      </c>
      <c r="V114">
        <f>IF(B114="","",B114)</f>
        <v/>
      </c>
    </row>
    <row r="115" ht="29" customHeight="1">
      <c r="A115" s="18" t="n"/>
      <c r="B115" s="19" t="n"/>
      <c r="C115" s="20" t="n"/>
      <c r="D115" s="20" t="n"/>
      <c r="E115" s="19" t="n"/>
      <c r="F115" s="19" t="n"/>
      <c r="G115" s="18" t="n"/>
      <c r="H115" s="19" t="n"/>
      <c r="I115" s="20" t="n"/>
      <c r="J115" s="42" t="n"/>
      <c r="K115" s="42" t="n"/>
      <c r="L115" s="43" t="n"/>
      <c r="M115" s="47">
        <f>IF(L115="","",'Paramètres'!$B$6*L115)</f>
        <v/>
      </c>
      <c r="N115" s="45" t="n"/>
      <c r="O115" s="48">
        <f>IF(OR(N115="",M115=""),"",IFERROR(N115/M115,""))</f>
        <v/>
      </c>
      <c r="P115" s="20" t="n"/>
      <c r="Q115" s="10">
        <f>IF(B115="","",IF(F115="","",IFERROR(INDEX($C$4:$C$123,MATCH(F115,$B$4:$B$123,0)),"Responsable introuvable")))</f>
        <v/>
      </c>
      <c r="R115" s="16">
        <f>IF(B115="","",IF(F115="",0,IFERROR(INDEX($G$4:$G$123,MATCH(F115,$B$4:$B$123,0))+1,"")))</f>
        <v/>
      </c>
      <c r="S115" s="10">
        <f>IF(B115="","",IF(F115=B115,"Auto-rattachement",IF(R115="","Responsable absent",IF(G115&lt;&gt;R115,"Niveau incohérent",""))))</f>
        <v/>
      </c>
      <c r="T115">
        <f>'Paramètres'!D114</f>
        <v/>
      </c>
      <c r="U115">
        <f>'Paramètres'!E114</f>
        <v/>
      </c>
      <c r="V115">
        <f>IF(B115="","",B115)</f>
        <v/>
      </c>
    </row>
    <row r="116" ht="29" customHeight="1">
      <c r="A116" s="18" t="n"/>
      <c r="B116" s="19" t="n"/>
      <c r="C116" s="20" t="n"/>
      <c r="D116" s="20" t="n"/>
      <c r="E116" s="19" t="n"/>
      <c r="F116" s="19" t="n"/>
      <c r="G116" s="18" t="n"/>
      <c r="H116" s="19" t="n"/>
      <c r="I116" s="20" t="n"/>
      <c r="J116" s="42" t="n"/>
      <c r="K116" s="42" t="n"/>
      <c r="L116" s="43" t="n"/>
      <c r="M116" s="44">
        <f>IF(L116="","",'Paramètres'!$B$6*L116)</f>
        <v/>
      </c>
      <c r="N116" s="45" t="n"/>
      <c r="O116" s="46">
        <f>IF(OR(N116="",M116=""),"",IFERROR(N116/M116,""))</f>
        <v/>
      </c>
      <c r="P116" s="20" t="n"/>
      <c r="Q116" s="6">
        <f>IF(B116="","",IF(F116="","",IFERROR(INDEX($C$4:$C$123,MATCH(F116,$B$4:$B$123,0)),"Responsable introuvable")))</f>
        <v/>
      </c>
      <c r="R116" s="15">
        <f>IF(B116="","",IF(F116="",0,IFERROR(INDEX($G$4:$G$123,MATCH(F116,$B$4:$B$123,0))+1,"")))</f>
        <v/>
      </c>
      <c r="S116" s="6">
        <f>IF(B116="","",IF(F116=B116,"Auto-rattachement",IF(R116="","Responsable absent",IF(G116&lt;&gt;R116,"Niveau incohérent",""))))</f>
        <v/>
      </c>
      <c r="T116">
        <f>'Paramètres'!D115</f>
        <v/>
      </c>
      <c r="U116">
        <f>'Paramètres'!E115</f>
        <v/>
      </c>
      <c r="V116">
        <f>IF(B116="","",B116)</f>
        <v/>
      </c>
    </row>
    <row r="117" ht="29" customHeight="1">
      <c r="A117" s="18" t="n"/>
      <c r="B117" s="19" t="n"/>
      <c r="C117" s="20" t="n"/>
      <c r="D117" s="20" t="n"/>
      <c r="E117" s="19" t="n"/>
      <c r="F117" s="19" t="n"/>
      <c r="G117" s="18" t="n"/>
      <c r="H117" s="19" t="n"/>
      <c r="I117" s="20" t="n"/>
      <c r="J117" s="42" t="n"/>
      <c r="K117" s="42" t="n"/>
      <c r="L117" s="43" t="n"/>
      <c r="M117" s="47">
        <f>IF(L117="","",'Paramètres'!$B$6*L117)</f>
        <v/>
      </c>
      <c r="N117" s="45" t="n"/>
      <c r="O117" s="48">
        <f>IF(OR(N117="",M117=""),"",IFERROR(N117/M117,""))</f>
        <v/>
      </c>
      <c r="P117" s="20" t="n"/>
      <c r="Q117" s="10">
        <f>IF(B117="","",IF(F117="","",IFERROR(INDEX($C$4:$C$123,MATCH(F117,$B$4:$B$123,0)),"Responsable introuvable")))</f>
        <v/>
      </c>
      <c r="R117" s="16">
        <f>IF(B117="","",IF(F117="",0,IFERROR(INDEX($G$4:$G$123,MATCH(F117,$B$4:$B$123,0))+1,"")))</f>
        <v/>
      </c>
      <c r="S117" s="10">
        <f>IF(B117="","",IF(F117=B117,"Auto-rattachement",IF(R117="","Responsable absent",IF(G117&lt;&gt;R117,"Niveau incohérent",""))))</f>
        <v/>
      </c>
      <c r="T117">
        <f>'Paramètres'!D116</f>
        <v/>
      </c>
      <c r="U117">
        <f>'Paramètres'!E116</f>
        <v/>
      </c>
      <c r="V117">
        <f>IF(B117="","",B117)</f>
        <v/>
      </c>
    </row>
    <row r="118" ht="29" customHeight="1">
      <c r="A118" s="18" t="n"/>
      <c r="B118" s="19" t="n"/>
      <c r="C118" s="20" t="n"/>
      <c r="D118" s="20" t="n"/>
      <c r="E118" s="19" t="n"/>
      <c r="F118" s="19" t="n"/>
      <c r="G118" s="18" t="n"/>
      <c r="H118" s="19" t="n"/>
      <c r="I118" s="20" t="n"/>
      <c r="J118" s="42" t="n"/>
      <c r="K118" s="42" t="n"/>
      <c r="L118" s="43" t="n"/>
      <c r="M118" s="44">
        <f>IF(L118="","",'Paramètres'!$B$6*L118)</f>
        <v/>
      </c>
      <c r="N118" s="45" t="n"/>
      <c r="O118" s="46">
        <f>IF(OR(N118="",M118=""),"",IFERROR(N118/M118,""))</f>
        <v/>
      </c>
      <c r="P118" s="20" t="n"/>
      <c r="Q118" s="6">
        <f>IF(B118="","",IF(F118="","",IFERROR(INDEX($C$4:$C$123,MATCH(F118,$B$4:$B$123,0)),"Responsable introuvable")))</f>
        <v/>
      </c>
      <c r="R118" s="15">
        <f>IF(B118="","",IF(F118="",0,IFERROR(INDEX($G$4:$G$123,MATCH(F118,$B$4:$B$123,0))+1,"")))</f>
        <v/>
      </c>
      <c r="S118" s="6">
        <f>IF(B118="","",IF(F118=B118,"Auto-rattachement",IF(R118="","Responsable absent",IF(G118&lt;&gt;R118,"Niveau incohérent",""))))</f>
        <v/>
      </c>
      <c r="T118">
        <f>'Paramètres'!D117</f>
        <v/>
      </c>
      <c r="U118">
        <f>'Paramètres'!E117</f>
        <v/>
      </c>
      <c r="V118">
        <f>IF(B118="","",B118)</f>
        <v/>
      </c>
    </row>
    <row r="119" ht="29" customHeight="1">
      <c r="A119" s="18" t="n"/>
      <c r="B119" s="19" t="n"/>
      <c r="C119" s="20" t="n"/>
      <c r="D119" s="20" t="n"/>
      <c r="E119" s="19" t="n"/>
      <c r="F119" s="19" t="n"/>
      <c r="G119" s="18" t="n"/>
      <c r="H119" s="19" t="n"/>
      <c r="I119" s="20" t="n"/>
      <c r="J119" s="42" t="n"/>
      <c r="K119" s="42" t="n"/>
      <c r="L119" s="43" t="n"/>
      <c r="M119" s="47">
        <f>IF(L119="","",'Paramètres'!$B$6*L119)</f>
        <v/>
      </c>
      <c r="N119" s="45" t="n"/>
      <c r="O119" s="48">
        <f>IF(OR(N119="",M119=""),"",IFERROR(N119/M119,""))</f>
        <v/>
      </c>
      <c r="P119" s="20" t="n"/>
      <c r="Q119" s="10">
        <f>IF(B119="","",IF(F119="","",IFERROR(INDEX($C$4:$C$123,MATCH(F119,$B$4:$B$123,0)),"Responsable introuvable")))</f>
        <v/>
      </c>
      <c r="R119" s="16">
        <f>IF(B119="","",IF(F119="",0,IFERROR(INDEX($G$4:$G$123,MATCH(F119,$B$4:$B$123,0))+1,"")))</f>
        <v/>
      </c>
      <c r="S119" s="10">
        <f>IF(B119="","",IF(F119=B119,"Auto-rattachement",IF(R119="","Responsable absent",IF(G119&lt;&gt;R119,"Niveau incohérent",""))))</f>
        <v/>
      </c>
      <c r="T119">
        <f>'Paramètres'!D118</f>
        <v/>
      </c>
      <c r="U119">
        <f>'Paramètres'!E118</f>
        <v/>
      </c>
      <c r="V119">
        <f>IF(B119="","",B119)</f>
        <v/>
      </c>
    </row>
    <row r="120" ht="29" customHeight="1">
      <c r="A120" s="18" t="n"/>
      <c r="B120" s="19" t="n"/>
      <c r="C120" s="20" t="n"/>
      <c r="D120" s="20" t="n"/>
      <c r="E120" s="19" t="n"/>
      <c r="F120" s="19" t="n"/>
      <c r="G120" s="18" t="n"/>
      <c r="H120" s="19" t="n"/>
      <c r="I120" s="20" t="n"/>
      <c r="J120" s="42" t="n"/>
      <c r="K120" s="42" t="n"/>
      <c r="L120" s="43" t="n"/>
      <c r="M120" s="44">
        <f>IF(L120="","",'Paramètres'!$B$6*L120)</f>
        <v/>
      </c>
      <c r="N120" s="45" t="n"/>
      <c r="O120" s="46">
        <f>IF(OR(N120="",M120=""),"",IFERROR(N120/M120,""))</f>
        <v/>
      </c>
      <c r="P120" s="20" t="n"/>
      <c r="Q120" s="6">
        <f>IF(B120="","",IF(F120="","",IFERROR(INDEX($C$4:$C$123,MATCH(F120,$B$4:$B$123,0)),"Responsable introuvable")))</f>
        <v/>
      </c>
      <c r="R120" s="15">
        <f>IF(B120="","",IF(F120="",0,IFERROR(INDEX($G$4:$G$123,MATCH(F120,$B$4:$B$123,0))+1,"")))</f>
        <v/>
      </c>
      <c r="S120" s="6">
        <f>IF(B120="","",IF(F120=B120,"Auto-rattachement",IF(R120="","Responsable absent",IF(G120&lt;&gt;R120,"Niveau incohérent",""))))</f>
        <v/>
      </c>
      <c r="T120">
        <f>'Paramètres'!D119</f>
        <v/>
      </c>
      <c r="U120">
        <f>'Paramètres'!E119</f>
        <v/>
      </c>
      <c r="V120">
        <f>IF(B120="","",B120)</f>
        <v/>
      </c>
    </row>
    <row r="121" ht="29" customHeight="1">
      <c r="A121" s="18" t="n"/>
      <c r="B121" s="19" t="n"/>
      <c r="C121" s="20" t="n"/>
      <c r="D121" s="20" t="n"/>
      <c r="E121" s="19" t="n"/>
      <c r="F121" s="19" t="n"/>
      <c r="G121" s="18" t="n"/>
      <c r="H121" s="19" t="n"/>
      <c r="I121" s="20" t="n"/>
      <c r="J121" s="42" t="n"/>
      <c r="K121" s="42" t="n"/>
      <c r="L121" s="43" t="n"/>
      <c r="M121" s="47">
        <f>IF(L121="","",'Paramètres'!$B$6*L121)</f>
        <v/>
      </c>
      <c r="N121" s="45" t="n"/>
      <c r="O121" s="48">
        <f>IF(OR(N121="",M121=""),"",IFERROR(N121/M121,""))</f>
        <v/>
      </c>
      <c r="P121" s="20" t="n"/>
      <c r="Q121" s="10">
        <f>IF(B121="","",IF(F121="","",IFERROR(INDEX($C$4:$C$123,MATCH(F121,$B$4:$B$123,0)),"Responsable introuvable")))</f>
        <v/>
      </c>
      <c r="R121" s="16">
        <f>IF(B121="","",IF(F121="",0,IFERROR(INDEX($G$4:$G$123,MATCH(F121,$B$4:$B$123,0))+1,"")))</f>
        <v/>
      </c>
      <c r="S121" s="10">
        <f>IF(B121="","",IF(F121=B121,"Auto-rattachement",IF(R121="","Responsable absent",IF(G121&lt;&gt;R121,"Niveau incohérent",""))))</f>
        <v/>
      </c>
      <c r="T121">
        <f>'Paramètres'!D120</f>
        <v/>
      </c>
      <c r="U121">
        <f>'Paramètres'!E120</f>
        <v/>
      </c>
      <c r="V121">
        <f>IF(B121="","",B121)</f>
        <v/>
      </c>
    </row>
    <row r="122" ht="29" customHeight="1">
      <c r="A122" s="18" t="n"/>
      <c r="B122" s="19" t="n"/>
      <c r="C122" s="20" t="n"/>
      <c r="D122" s="20" t="n"/>
      <c r="E122" s="19" t="n"/>
      <c r="F122" s="19" t="n"/>
      <c r="G122" s="18" t="n"/>
      <c r="H122" s="19" t="n"/>
      <c r="I122" s="20" t="n"/>
      <c r="J122" s="42" t="n"/>
      <c r="K122" s="42" t="n"/>
      <c r="L122" s="43" t="n"/>
      <c r="M122" s="44">
        <f>IF(L122="","",'Paramètres'!$B$6*L122)</f>
        <v/>
      </c>
      <c r="N122" s="45" t="n"/>
      <c r="O122" s="46">
        <f>IF(OR(N122="",M122=""),"",IFERROR(N122/M122,""))</f>
        <v/>
      </c>
      <c r="P122" s="20" t="n"/>
      <c r="Q122" s="6">
        <f>IF(B122="","",IF(F122="","",IFERROR(INDEX($C$4:$C$123,MATCH(F122,$B$4:$B$123,0)),"Responsable introuvable")))</f>
        <v/>
      </c>
      <c r="R122" s="15">
        <f>IF(B122="","",IF(F122="",0,IFERROR(INDEX($G$4:$G$123,MATCH(F122,$B$4:$B$123,0))+1,"")))</f>
        <v/>
      </c>
      <c r="S122" s="6">
        <f>IF(B122="","",IF(F122=B122,"Auto-rattachement",IF(R122="","Responsable absent",IF(G122&lt;&gt;R122,"Niveau incohérent",""))))</f>
        <v/>
      </c>
      <c r="T122">
        <f>'Paramètres'!D121</f>
        <v/>
      </c>
      <c r="U122">
        <f>'Paramètres'!E121</f>
        <v/>
      </c>
      <c r="V122">
        <f>IF(B122="","",B122)</f>
        <v/>
      </c>
    </row>
    <row r="123" ht="29" customHeight="1">
      <c r="A123" s="18" t="n"/>
      <c r="B123" s="19" t="n"/>
      <c r="C123" s="20" t="n"/>
      <c r="D123" s="20" t="n"/>
      <c r="E123" s="19" t="n"/>
      <c r="F123" s="19" t="n"/>
      <c r="G123" s="18" t="n"/>
      <c r="H123" s="19" t="n"/>
      <c r="I123" s="20" t="n"/>
      <c r="J123" s="42" t="n"/>
      <c r="K123" s="42" t="n"/>
      <c r="L123" s="43" t="n"/>
      <c r="M123" s="47">
        <f>IF(L123="","",'Paramètres'!$B$6*L123)</f>
        <v/>
      </c>
      <c r="N123" s="45" t="n"/>
      <c r="O123" s="48">
        <f>IF(OR(N123="",M123=""),"",IFERROR(N123/M123,""))</f>
        <v/>
      </c>
      <c r="P123" s="20" t="n"/>
      <c r="Q123" s="10">
        <f>IF(B123="","",IF(F123="","",IFERROR(INDEX($C$4:$C$123,MATCH(F123,$B$4:$B$123,0)),"Responsable introuvable")))</f>
        <v/>
      </c>
      <c r="R123" s="16">
        <f>IF(B123="","",IF(F123="",0,IFERROR(INDEX($G$4:$G$123,MATCH(F123,$B$4:$B$123,0))+1,"")))</f>
        <v/>
      </c>
      <c r="S123" s="10">
        <f>IF(B123="","",IF(F123=B123,"Auto-rattachement",IF(R123="","Responsable absent",IF(G123&lt;&gt;R123,"Niveau incohérent",""))))</f>
        <v/>
      </c>
      <c r="T123">
        <f>'Paramètres'!D122</f>
        <v/>
      </c>
      <c r="U123">
        <f>'Paramètres'!E122</f>
        <v/>
      </c>
      <c r="V123">
        <f>IF(B123="","",B123)</f>
        <v/>
      </c>
    </row>
  </sheetData>
  <autoFilter ref="A3:S123"/>
  <mergeCells count="1">
    <mergeCell ref="A1:S1"/>
  </mergeCells>
  <conditionalFormatting sqref="A4:S123">
    <cfRule type="expression" priority="1" dxfId="3" stopIfTrue="1">
      <formula>AND($B4&lt;&gt;"",$H4="Inactif")</formula>
    </cfRule>
    <cfRule type="expression" priority="6" dxfId="1">
      <formula>AND($B4&lt;&gt;"",$H4="Vacant")</formula>
    </cfRule>
  </conditionalFormatting>
  <conditionalFormatting sqref="S4:S123">
    <cfRule type="expression" priority="2" dxfId="0">
      <formula>AND($B4&lt;&gt;"",$S4&lt;&gt;"")</formula>
    </cfRule>
  </conditionalFormatting>
  <conditionalFormatting sqref="B4:B123">
    <cfRule type="expression" priority="3" dxfId="0">
      <formula>AND($B4&lt;&gt;"",COUNTIF($B$4:$B$123,$B4)&gt;1)</formula>
    </cfRule>
  </conditionalFormatting>
  <conditionalFormatting sqref="O4:O123">
    <cfRule type="expression" priority="4" dxfId="0">
      <formula>AND(ISNUMBER($O4),$O4&gt;'Paramètres'!$B$7)</formula>
    </cfRule>
    <cfRule type="expression" priority="5" dxfId="1">
      <formula>AND(ISNUMBER($O4),$O4&gt;=0.8,$O4&lt;='Paramètres'!$B$7)</formula>
    </cfRule>
  </conditionalFormatting>
  <dataValidations count="10">
    <dataValidation sqref="A4:A123" showDropDown="0" showInputMessage="0" showErrorMessage="0" allowBlank="0" errorTitle="Ordre incorrect" error="Saisissez un entier compris entre 0 et 999." type="whole" operator="between">
      <formula1>0</formula1>
      <formula2>999</formula2>
    </dataValidation>
    <dataValidation sqref="B4:B123" showDropDown="0" showInputMessage="0" showErrorMessage="0" allowBlank="0" errorTitle="ID poste incorrect" error="L’ID poste doit être renseigné et unique dans la table." type="custom">
      <formula1>=AND(B4&lt;&gt;"",COUNTIF($B$4:$B$123,B4)=1)</formula1>
    </dataValidation>
    <dataValidation sqref="E4:E123" showDropDown="0" showInputMessage="0" showErrorMessage="0" allowBlank="0" errorTitle="Pôle inconnu" error="Choisissez un pôle proposé dans la feuille Paramètres." type="list">
      <formula1>=$T$4:$T$21</formula1>
    </dataValidation>
    <dataValidation sqref="F4:F123" showDropDown="0" showInputMessage="0" showErrorMessage="0" allowBlank="0" errorTitle="Responsable inconnu" error="Choisissez un ID poste existant ou laissez la cellule vide pour la direction." type="list">
      <formula1>=$V$4:$V$123</formula1>
    </dataValidation>
    <dataValidation sqref="G4:G123" showDropDown="0" showInputMessage="0" showErrorMessage="0" allowBlank="0" errorTitle="Niveau incorrect" error="Saisissez un niveau entier compris entre 0 et 6." type="whole" operator="between">
      <formula1>0</formula1>
      <formula2>6</formula2>
    </dataValidation>
    <dataValidation sqref="H4:H123" showDropDown="0" showInputMessage="0" showErrorMessage="0" allowBlank="0" errorTitle="Statut inconnu" error="Choisissez un statut proposé dans la feuille Paramètres." type="list">
      <formula1>=$U$4:$U$13</formula1>
    </dataValidation>
    <dataValidation sqref="J4:J123" showDropDown="0" showInputMessage="0" showErrorMessage="0" allowBlank="0" errorTitle="Date incorrecte" error="Saisissez une date valide." type="date" operator="between">
      <formula1>DATE(2020,1,1)</formula1>
      <formula2>DATE(2100,12,31)</formula2>
    </dataValidation>
    <dataValidation sqref="K4:K123" showDropDown="0" showInputMessage="0" showErrorMessage="0" allowBlank="0" errorTitle="Date de fin incorrecte" error="La date de fin doit être égale ou postérieure à la date de début." type="custom">
      <formula1>=OR(K4="",AND(ISNUMBER(K4),OR(J4="",K4&gt;=J4)))</formula1>
    </dataValidation>
    <dataValidation sqref="L4:L123" showDropDown="0" showInputMessage="0" showErrorMessage="0" allowBlank="0" errorTitle="Disponibilité incorrecte" error="Saisissez un pourcentage compris entre 0 % et 100 %." type="decimal" operator="between">
      <formula1>0</formula1>
      <formula2>1</formula2>
    </dataValidation>
    <dataValidation sqref="N4:N123" showDropDown="0" showInputMessage="0" showErrorMessage="0" allowBlank="0" errorTitle="Charge incorrecte" error="La charge doit être un nombre strictement positif ou rester vide." type="custom">
      <formula1>=OR(N4="",AND(ISNUMBER(N4),N4&gt;0))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tabColor rgb="00F2A65A"/>
    <outlinePr summaryBelow="1" summaryRight="1"/>
    <pageSetUpPr/>
  </sheetPr>
  <dimension ref="A1:N153"/>
  <sheetViews>
    <sheetView showGridLines="0" zoomScale="85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5" customWidth="1" min="1" max="1"/>
    <col width="43" customWidth="1" min="2" max="2"/>
    <col width="19" customWidth="1" min="3" max="3"/>
    <col width="20" customWidth="1" min="4" max="4"/>
    <col width="29" customWidth="1" min="5" max="5"/>
    <col width="14" customWidth="1" min="6" max="6"/>
    <col width="15" customWidth="1" min="7" max="7"/>
    <col width="17" customWidth="1" min="8" max="8"/>
    <col width="22" customWidth="1" min="9" max="9"/>
    <col width="20" customWidth="1" min="10" max="10"/>
    <col hidden="1" width="13" customWidth="1" min="11" max="11"/>
    <col hidden="1" width="13" customWidth="1" min="12" max="12"/>
    <col hidden="1" width="13" customWidth="1" min="13" max="13"/>
    <col hidden="1" width="13" customWidth="1" min="14" max="14"/>
  </cols>
  <sheetData>
    <row r="1" ht="29" customHeight="1">
      <c r="A1" s="1" t="inlineStr">
        <is>
          <t>Missions — Convention professionnelle fictive</t>
        </is>
      </c>
      <c r="B1" s="36" t="n"/>
      <c r="C1" s="36" t="n"/>
      <c r="D1" s="36" t="n"/>
      <c r="E1" s="36" t="n"/>
      <c r="F1" s="36" t="n"/>
      <c r="G1" s="36" t="n"/>
      <c r="H1" s="36" t="n"/>
      <c r="I1" s="36" t="n"/>
      <c r="J1" s="37" t="n"/>
    </row>
    <row r="2" ht="27" customHeight="1">
      <c r="A2" s="2" t="inlineStr">
        <is>
          <t>Relier chaque mission à un poste de la feuille Équipe. Les alertes utilisent la date de référence et l’horizon définis dans Paramètres.</t>
        </is>
      </c>
    </row>
    <row r="3" ht="31" customHeight="1">
      <c r="A3" s="3" t="inlineStr">
        <is>
          <t>ID mission</t>
        </is>
      </c>
      <c r="B3" s="3" t="inlineStr">
        <is>
          <t>Mission</t>
        </is>
      </c>
      <c r="C3" s="3" t="inlineStr">
        <is>
          <t>Pôle</t>
        </is>
      </c>
      <c r="D3" s="3" t="inlineStr">
        <is>
          <t>ID poste attribué</t>
        </is>
      </c>
      <c r="E3" s="3" t="inlineStr">
        <is>
          <t>Rôle attribué</t>
        </is>
      </c>
      <c r="F3" s="3" t="inlineStr">
        <is>
          <t>Priorité</t>
        </is>
      </c>
      <c r="G3" s="3" t="inlineStr">
        <is>
          <t>Échéance</t>
        </is>
      </c>
      <c r="H3" s="3" t="inlineStr">
        <is>
          <t>Statut</t>
        </is>
      </c>
      <c r="I3" s="3" t="inlineStr">
        <is>
          <t>Charge estimée (h)</t>
        </is>
      </c>
      <c r="J3" s="3" t="inlineStr">
        <is>
          <t>Alerte</t>
        </is>
      </c>
    </row>
    <row r="4" ht="29" customHeight="1">
      <c r="A4" s="19" t="inlineStr">
        <is>
          <t>MIS-001</t>
        </is>
      </c>
      <c r="B4" s="20" t="inlineStr">
        <is>
          <t>Valider le scénario d’exploitation fictif</t>
        </is>
      </c>
      <c r="C4" s="19" t="inlineStr">
        <is>
          <t>Coordination</t>
        </is>
      </c>
      <c r="D4" s="19" t="inlineStr">
        <is>
          <t>POST-002</t>
        </is>
      </c>
      <c r="E4" s="6">
        <f>IF(D4="","",IFERROR(INDEX('Équipe'!$D$4:$D$123,MATCH(D4,'Équipe'!$B$4:$B$123,0)),"Poste introuvable"))</f>
        <v/>
      </c>
      <c r="F4" s="19" t="inlineStr">
        <is>
          <t>Haute</t>
        </is>
      </c>
      <c r="G4" s="42" t="n">
        <v>46266</v>
      </c>
      <c r="H4" s="19" t="inlineStr">
        <is>
          <t>En cours</t>
        </is>
      </c>
      <c r="I4" s="45" t="n">
        <v>6</v>
      </c>
      <c r="J4" s="6">
        <f>IF(A4="","",IF(D4="","Non attribuée",IF(OR(G4="",H4=""),"",IF(AND(H4&lt;&gt;"Terminée",G4&lt;'Paramètres'!$B$4),"En retard",IF(AND(H4&lt;&gt;"Terminée",G4&lt;='Paramètres'!$B$4+'Paramètres'!$B$8),"Échéance proche","")))))</f>
        <v/>
      </c>
      <c r="K4">
        <f>'Paramètres'!D3</f>
        <v/>
      </c>
      <c r="L4">
        <f>'Paramètres'!F3</f>
        <v/>
      </c>
      <c r="M4">
        <f>'Paramètres'!G3</f>
        <v/>
      </c>
      <c r="N4">
        <f>IF('Équipe'!B4="","",'Équipe'!B4)</f>
        <v/>
      </c>
    </row>
    <row r="5" ht="29" customHeight="1">
      <c r="A5" s="19" t="inlineStr">
        <is>
          <t>MIS-002</t>
        </is>
      </c>
      <c r="B5" s="20" t="inlineStr">
        <is>
          <t>Finaliser le plan des espaces fictifs</t>
        </is>
      </c>
      <c r="C5" s="19" t="inlineStr">
        <is>
          <t>Logistique</t>
        </is>
      </c>
      <c r="D5" s="19" t="inlineStr">
        <is>
          <t>POST-003</t>
        </is>
      </c>
      <c r="E5" s="10">
        <f>IF(D5="","",IFERROR(INDEX('Équipe'!$D$4:$D$123,MATCH(D5,'Équipe'!$B$4:$B$123,0)),"Poste introuvable"))</f>
        <v/>
      </c>
      <c r="F5" s="19" t="inlineStr">
        <is>
          <t>Haute</t>
        </is>
      </c>
      <c r="G5" s="42" t="n">
        <v>46277</v>
      </c>
      <c r="H5" s="19" t="inlineStr">
        <is>
          <t>En cours</t>
        </is>
      </c>
      <c r="I5" s="45" t="n">
        <v>10</v>
      </c>
      <c r="J5" s="10">
        <f>IF(A5="","",IF(D5="","Non attribuée",IF(OR(G5="",H5=""),"",IF(AND(H5&lt;&gt;"Terminée",G5&lt;'Paramètres'!$B$4),"En retard",IF(AND(H5&lt;&gt;"Terminée",G5&lt;='Paramètres'!$B$4+'Paramètres'!$B$8),"Échéance proche","")))))</f>
        <v/>
      </c>
      <c r="K5">
        <f>'Paramètres'!D4</f>
        <v/>
      </c>
      <c r="L5">
        <f>'Paramètres'!F4</f>
        <v/>
      </c>
      <c r="M5">
        <f>'Paramètres'!G4</f>
        <v/>
      </c>
      <c r="N5">
        <f>IF('Équipe'!B5="","",'Équipe'!B5)</f>
        <v/>
      </c>
    </row>
    <row r="6" ht="29" customHeight="1">
      <c r="A6" s="19" t="inlineStr">
        <is>
          <t>MIS-003</t>
        </is>
      </c>
      <c r="B6" s="20" t="inlineStr">
        <is>
          <t>Confirmer les séquences des profils fictifs</t>
        </is>
      </c>
      <c r="C6" s="19" t="inlineStr">
        <is>
          <t>Programme</t>
        </is>
      </c>
      <c r="D6" s="19" t="n"/>
      <c r="E6" s="6">
        <f>IF(D6="","",IFERROR(INDEX('Équipe'!$D$4:$D$123,MATCH(D6,'Équipe'!$B$4:$B$123,0)),"Poste introuvable"))</f>
        <v/>
      </c>
      <c r="F6" s="19" t="inlineStr">
        <is>
          <t>Haute</t>
        </is>
      </c>
      <c r="G6" s="42" t="n">
        <v>46280</v>
      </c>
      <c r="H6" s="19" t="inlineStr">
        <is>
          <t>À faire</t>
        </is>
      </c>
      <c r="I6" s="45" t="n">
        <v>8</v>
      </c>
      <c r="J6" s="6">
        <f>IF(A6="","",IF(D6="","Non attribuée",IF(OR(G6="",H6=""),"",IF(AND(H6&lt;&gt;"Terminée",G6&lt;'Paramètres'!$B$4),"En retard",IF(AND(H6&lt;&gt;"Terminée",G6&lt;='Paramètres'!$B$4+'Paramètres'!$B$8),"Échéance proche","")))))</f>
        <v/>
      </c>
      <c r="K6">
        <f>'Paramètres'!D5</f>
        <v/>
      </c>
      <c r="L6">
        <f>'Paramètres'!F5</f>
        <v/>
      </c>
      <c r="M6">
        <f>'Paramètres'!G5</f>
        <v/>
      </c>
      <c r="N6">
        <f>IF('Équipe'!B6="","",'Équipe'!B6)</f>
        <v/>
      </c>
    </row>
    <row r="7" ht="29" customHeight="1">
      <c r="A7" s="19" t="inlineStr">
        <is>
          <t>MIS-004</t>
        </is>
      </c>
      <c r="B7" s="20" t="inlineStr">
        <is>
          <t>Préparer les supports de communication fictifs</t>
        </is>
      </c>
      <c r="C7" s="19" t="inlineStr">
        <is>
          <t>Communication</t>
        </is>
      </c>
      <c r="D7" s="19" t="inlineStr">
        <is>
          <t>POST-005</t>
        </is>
      </c>
      <c r="E7" s="10">
        <f>IF(D7="","",IFERROR(INDEX('Équipe'!$D$4:$D$123,MATCH(D7,'Équipe'!$B$4:$B$123,0)),"Poste introuvable"))</f>
        <v/>
      </c>
      <c r="F7" s="19" t="inlineStr">
        <is>
          <t>Normale</t>
        </is>
      </c>
      <c r="G7" s="42" t="n">
        <v>46285</v>
      </c>
      <c r="H7" s="19" t="inlineStr">
        <is>
          <t>En cours</t>
        </is>
      </c>
      <c r="I7" s="45" t="n">
        <v>12</v>
      </c>
      <c r="J7" s="10">
        <f>IF(A7="","",IF(D7="","Non attribuée",IF(OR(G7="",H7=""),"",IF(AND(H7&lt;&gt;"Terminée",G7&lt;'Paramètres'!$B$4),"En retard",IF(AND(H7&lt;&gt;"Terminée",G7&lt;='Paramètres'!$B$4+'Paramètres'!$B$8),"Échéance proche","")))))</f>
        <v/>
      </c>
      <c r="K7">
        <f>'Paramètres'!D6</f>
        <v/>
      </c>
      <c r="L7">
        <f>'Paramètres'!F6</f>
        <v/>
      </c>
      <c r="M7">
        <f>'Paramètres'!G6</f>
        <v/>
      </c>
      <c r="N7">
        <f>IF('Équipe'!B7="","",'Équipe'!B7)</f>
        <v/>
      </c>
    </row>
    <row r="8" ht="29" customHeight="1">
      <c r="A8" s="19" t="inlineStr">
        <is>
          <t>MIS-005</t>
        </is>
      </c>
      <c r="B8" s="20" t="inlineStr">
        <is>
          <t>Établir le dispositif d’accueil fictif</t>
        </is>
      </c>
      <c r="C8" s="19" t="inlineStr">
        <is>
          <t>Accueil</t>
        </is>
      </c>
      <c r="D8" s="19" t="inlineStr">
        <is>
          <t>POST-006</t>
        </is>
      </c>
      <c r="E8" s="6">
        <f>IF(D8="","",IFERROR(INDEX('Équipe'!$D$4:$D$123,MATCH(D8,'Équipe'!$B$4:$B$123,0)),"Poste introuvable"))</f>
        <v/>
      </c>
      <c r="F8" s="19" t="inlineStr">
        <is>
          <t>Normale</t>
        </is>
      </c>
      <c r="G8" s="42" t="n">
        <v>46290</v>
      </c>
      <c r="H8" s="19" t="inlineStr">
        <is>
          <t>À faire</t>
        </is>
      </c>
      <c r="I8" s="45" t="n">
        <v>9</v>
      </c>
      <c r="J8" s="6">
        <f>IF(A8="","",IF(D8="","Non attribuée",IF(OR(G8="",H8=""),"",IF(AND(H8&lt;&gt;"Terminée",G8&lt;'Paramètres'!$B$4),"En retard",IF(AND(H8&lt;&gt;"Terminée",G8&lt;='Paramètres'!$B$4+'Paramètres'!$B$8),"Échéance proche","")))))</f>
        <v/>
      </c>
      <c r="K8">
        <f>'Paramètres'!D7</f>
        <v/>
      </c>
      <c r="L8">
        <f>'Paramètres'!F7</f>
        <v/>
      </c>
      <c r="M8">
        <f>'Paramètres'!G7</f>
        <v/>
      </c>
      <c r="N8">
        <f>IF('Équipe'!B8="","",'Équipe'!B8)</f>
        <v/>
      </c>
    </row>
    <row r="9" ht="29" customHeight="1">
      <c r="A9" s="19" t="inlineStr">
        <is>
          <t>MIS-006</t>
        </is>
      </c>
      <c r="B9" s="20" t="inlineStr">
        <is>
          <t>Tester la régie technique fictive</t>
        </is>
      </c>
      <c r="C9" s="19" t="inlineStr">
        <is>
          <t>Technique</t>
        </is>
      </c>
      <c r="D9" s="19" t="inlineStr">
        <is>
          <t>POST-007</t>
        </is>
      </c>
      <c r="E9" s="10">
        <f>IF(D9="","",IFERROR(INDEX('Équipe'!$D$4:$D$123,MATCH(D9,'Équipe'!$B$4:$B$123,0)),"Poste introuvable"))</f>
        <v/>
      </c>
      <c r="F9" s="19" t="inlineStr">
        <is>
          <t>Haute</t>
        </is>
      </c>
      <c r="G9" s="42" t="n">
        <v>46305</v>
      </c>
      <c r="H9" s="19" t="inlineStr">
        <is>
          <t>À faire</t>
        </is>
      </c>
      <c r="I9" s="45" t="n">
        <v>7</v>
      </c>
      <c r="J9" s="10">
        <f>IF(A9="","",IF(D9="","Non attribuée",IF(OR(G9="",H9=""),"",IF(AND(H9&lt;&gt;"Terminée",G9&lt;'Paramètres'!$B$4),"En retard",IF(AND(H9&lt;&gt;"Terminée",G9&lt;='Paramètres'!$B$4+'Paramètres'!$B$8),"Échéance proche","")))))</f>
        <v/>
      </c>
      <c r="K9">
        <f>'Paramètres'!D8</f>
        <v/>
      </c>
      <c r="L9">
        <f>'Paramètres'!F8</f>
        <v/>
      </c>
      <c r="M9">
        <f>'Paramètres'!G8</f>
        <v/>
      </c>
      <c r="N9">
        <f>IF('Équipe'!B9="","",'Équipe'!B9)</f>
        <v/>
      </c>
    </row>
    <row r="10" ht="29" customHeight="1">
      <c r="A10" s="19" t="inlineStr">
        <is>
          <t>MIS-007</t>
        </is>
      </c>
      <c r="B10" s="20" t="inlineStr">
        <is>
          <t>Structurer les contenus de séance fictifs</t>
        </is>
      </c>
      <c r="C10" s="19" t="inlineStr">
        <is>
          <t>Contenus</t>
        </is>
      </c>
      <c r="D10" s="19" t="inlineStr">
        <is>
          <t>POST-008</t>
        </is>
      </c>
      <c r="E10" s="6">
        <f>IF(D10="","",IFERROR(INDEX('Équipe'!$D$4:$D$123,MATCH(D10,'Équipe'!$B$4:$B$123,0)),"Poste introuvable"))</f>
        <v/>
      </c>
      <c r="F10" s="19" t="inlineStr">
        <is>
          <t>Normale</t>
        </is>
      </c>
      <c r="G10" s="42" t="n">
        <v>46295</v>
      </c>
      <c r="H10" s="19" t="inlineStr">
        <is>
          <t>En cours</t>
        </is>
      </c>
      <c r="I10" s="45" t="n">
        <v>11</v>
      </c>
      <c r="J10" s="6">
        <f>IF(A10="","",IF(D10="","Non attribuée",IF(OR(G10="",H10=""),"",IF(AND(H10&lt;&gt;"Terminée",G10&lt;'Paramètres'!$B$4),"En retard",IF(AND(H10&lt;&gt;"Terminée",G10&lt;='Paramètres'!$B$4+'Paramètres'!$B$8),"Échéance proche","")))))</f>
        <v/>
      </c>
      <c r="K10">
        <f>'Paramètres'!D9</f>
        <v/>
      </c>
      <c r="L10">
        <f>'Paramètres'!F9</f>
        <v/>
      </c>
      <c r="M10">
        <f>'Paramètres'!G9</f>
        <v/>
      </c>
      <c r="N10">
        <f>IF('Équipe'!B10="","",'Équipe'!B10)</f>
        <v/>
      </c>
    </row>
    <row r="11" ht="29" customHeight="1">
      <c r="A11" s="19" t="inlineStr">
        <is>
          <t>MIS-008</t>
        </is>
      </c>
      <c r="B11" s="20" t="inlineStr">
        <is>
          <t>Affecter les responsables de séquence fictifs</t>
        </is>
      </c>
      <c r="C11" s="19" t="inlineStr">
        <is>
          <t>Programme</t>
        </is>
      </c>
      <c r="D11" s="19" t="inlineStr">
        <is>
          <t>POST-009</t>
        </is>
      </c>
      <c r="E11" s="10">
        <f>IF(D11="","",IFERROR(INDEX('Équipe'!$D$4:$D$123,MATCH(D11,'Équipe'!$B$4:$B$123,0)),"Poste introuvable"))</f>
        <v/>
      </c>
      <c r="F11" s="19" t="inlineStr">
        <is>
          <t>Haute</t>
        </is>
      </c>
      <c r="G11" s="42" t="n">
        <v>46297</v>
      </c>
      <c r="H11" s="19" t="inlineStr">
        <is>
          <t>Bloquée</t>
        </is>
      </c>
      <c r="I11" s="45" t="n">
        <v>5</v>
      </c>
      <c r="J11" s="10">
        <f>IF(A11="","",IF(D11="","Non attribuée",IF(OR(G11="",H11=""),"",IF(AND(H11&lt;&gt;"Terminée",G11&lt;'Paramètres'!$B$4),"En retard",IF(AND(H11&lt;&gt;"Terminée",G11&lt;='Paramètres'!$B$4+'Paramètres'!$B$8),"Échéance proche","")))))</f>
        <v/>
      </c>
      <c r="K11">
        <f>'Paramètres'!D10</f>
        <v/>
      </c>
      <c r="L11">
        <f>'Paramètres'!F10</f>
        <v/>
      </c>
      <c r="M11">
        <f>'Paramètres'!G10</f>
        <v/>
      </c>
      <c r="N11">
        <f>IF('Équipe'!B11="","",'Équipe'!B11)</f>
        <v/>
      </c>
    </row>
    <row r="12" ht="29" customHeight="1">
      <c r="A12" s="19" t="inlineStr">
        <is>
          <t>MIS-009</t>
        </is>
      </c>
      <c r="B12" s="20" t="inlineStr">
        <is>
          <t>Organiser les flux de salle fictifs</t>
        </is>
      </c>
      <c r="C12" s="19" t="inlineStr">
        <is>
          <t>Exploitation</t>
        </is>
      </c>
      <c r="D12" s="19" t="inlineStr">
        <is>
          <t>POST-010</t>
        </is>
      </c>
      <c r="E12" s="6">
        <f>IF(D12="","",IFERROR(INDEX('Équipe'!$D$4:$D$123,MATCH(D12,'Équipe'!$B$4:$B$123,0)),"Poste introuvable"))</f>
        <v/>
      </c>
      <c r="F12" s="19" t="inlineStr">
        <is>
          <t>Normale</t>
        </is>
      </c>
      <c r="G12" s="42" t="n">
        <v>46303</v>
      </c>
      <c r="H12" s="19" t="inlineStr">
        <is>
          <t>À faire</t>
        </is>
      </c>
      <c r="I12" s="45" t="n">
        <v>6</v>
      </c>
      <c r="J12" s="6">
        <f>IF(A12="","",IF(D12="","Non attribuée",IF(OR(G12="",H12=""),"",IF(AND(H12&lt;&gt;"Terminée",G12&lt;'Paramètres'!$B$4),"En retard",IF(AND(H12&lt;&gt;"Terminée",G12&lt;='Paramètres'!$B$4+'Paramètres'!$B$8),"Échéance proche","")))))</f>
        <v/>
      </c>
      <c r="K12">
        <f>'Paramètres'!D11</f>
        <v/>
      </c>
      <c r="L12">
        <f>'Paramètres'!F11</f>
        <v/>
      </c>
      <c r="M12">
        <f>'Paramètres'!G11</f>
        <v/>
      </c>
      <c r="N12">
        <f>IF('Équipe'!B12="","",'Équipe'!B12)</f>
        <v/>
      </c>
    </row>
    <row r="13" ht="29" customHeight="1">
      <c r="A13" s="19" t="inlineStr">
        <is>
          <t>MIS-010</t>
        </is>
      </c>
      <c r="B13" s="20" t="inlineStr">
        <is>
          <t>Clore le bilan de préparation fictif</t>
        </is>
      </c>
      <c r="C13" s="19" t="inlineStr">
        <is>
          <t>Coordination</t>
        </is>
      </c>
      <c r="D13" s="19" t="inlineStr">
        <is>
          <t>POST-002</t>
        </is>
      </c>
      <c r="E13" s="10">
        <f>IF(D13="","",IFERROR(INDEX('Équipe'!$D$4:$D$123,MATCH(D13,'Équipe'!$B$4:$B$123,0)),"Poste introuvable"))</f>
        <v/>
      </c>
      <c r="F13" s="19" t="inlineStr">
        <is>
          <t>Basse</t>
        </is>
      </c>
      <c r="G13" s="42" t="n">
        <v>46270</v>
      </c>
      <c r="H13" s="19" t="inlineStr">
        <is>
          <t>Terminée</t>
        </is>
      </c>
      <c r="I13" s="45" t="n">
        <v>3</v>
      </c>
      <c r="J13" s="10">
        <f>IF(A13="","",IF(D13="","Non attribuée",IF(OR(G13="",H13=""),"",IF(AND(H13&lt;&gt;"Terminée",G13&lt;'Paramètres'!$B$4),"En retard",IF(AND(H13&lt;&gt;"Terminée",G13&lt;='Paramètres'!$B$4+'Paramètres'!$B$8),"Échéance proche","")))))</f>
        <v/>
      </c>
      <c r="K13">
        <f>'Paramètres'!D12</f>
        <v/>
      </c>
      <c r="L13">
        <f>'Paramètres'!F12</f>
        <v/>
      </c>
      <c r="M13">
        <f>'Paramètres'!G12</f>
        <v/>
      </c>
      <c r="N13">
        <f>IF('Équipe'!B13="","",'Équipe'!B13)</f>
        <v/>
      </c>
    </row>
    <row r="14" ht="29" customHeight="1">
      <c r="A14" s="19" t="n"/>
      <c r="B14" s="20" t="n"/>
      <c r="C14" s="19" t="n"/>
      <c r="D14" s="19" t="n"/>
      <c r="E14" s="6">
        <f>IF(D14="","",IFERROR(INDEX('Équipe'!$D$4:$D$123,MATCH(D14,'Équipe'!$B$4:$B$123,0)),"Poste introuvable"))</f>
        <v/>
      </c>
      <c r="F14" s="19" t="n"/>
      <c r="G14" s="42" t="n"/>
      <c r="H14" s="19" t="n"/>
      <c r="I14" s="45" t="n"/>
      <c r="J14" s="6">
        <f>IF(A14="","",IF(D14="","Non attribuée",IF(OR(G14="",H14=""),"",IF(AND(H14&lt;&gt;"Terminée",G14&lt;'Paramètres'!$B$4),"En retard",IF(AND(H14&lt;&gt;"Terminée",G14&lt;='Paramètres'!$B$4+'Paramètres'!$B$8),"Échéance proche","")))))</f>
        <v/>
      </c>
      <c r="K14">
        <f>'Paramètres'!D13</f>
        <v/>
      </c>
      <c r="L14">
        <f>'Paramètres'!F13</f>
        <v/>
      </c>
      <c r="M14">
        <f>'Paramètres'!G13</f>
        <v/>
      </c>
      <c r="N14">
        <f>IF('Équipe'!B14="","",'Équipe'!B14)</f>
        <v/>
      </c>
    </row>
    <row r="15" ht="29" customHeight="1">
      <c r="A15" s="19" t="n"/>
      <c r="B15" s="20" t="n"/>
      <c r="C15" s="19" t="n"/>
      <c r="D15" s="19" t="n"/>
      <c r="E15" s="10">
        <f>IF(D15="","",IFERROR(INDEX('Équipe'!$D$4:$D$123,MATCH(D15,'Équipe'!$B$4:$B$123,0)),"Poste introuvable"))</f>
        <v/>
      </c>
      <c r="F15" s="19" t="n"/>
      <c r="G15" s="42" t="n"/>
      <c r="H15" s="19" t="n"/>
      <c r="I15" s="45" t="n"/>
      <c r="J15" s="10">
        <f>IF(A15="","",IF(D15="","Non attribuée",IF(OR(G15="",H15=""),"",IF(AND(H15&lt;&gt;"Terminée",G15&lt;'Paramètres'!$B$4),"En retard",IF(AND(H15&lt;&gt;"Terminée",G15&lt;='Paramètres'!$B$4+'Paramètres'!$B$8),"Échéance proche","")))))</f>
        <v/>
      </c>
      <c r="K15">
        <f>'Paramètres'!D14</f>
        <v/>
      </c>
      <c r="L15">
        <f>'Paramètres'!F14</f>
        <v/>
      </c>
      <c r="M15">
        <f>'Paramètres'!G14</f>
        <v/>
      </c>
      <c r="N15">
        <f>IF('Équipe'!B15="","",'Équipe'!B15)</f>
        <v/>
      </c>
    </row>
    <row r="16" ht="29" customHeight="1">
      <c r="A16" s="19" t="n"/>
      <c r="B16" s="20" t="n"/>
      <c r="C16" s="19" t="n"/>
      <c r="D16" s="19" t="n"/>
      <c r="E16" s="6">
        <f>IF(D16="","",IFERROR(INDEX('Équipe'!$D$4:$D$123,MATCH(D16,'Équipe'!$B$4:$B$123,0)),"Poste introuvable"))</f>
        <v/>
      </c>
      <c r="F16" s="19" t="n"/>
      <c r="G16" s="42" t="n"/>
      <c r="H16" s="19" t="n"/>
      <c r="I16" s="45" t="n"/>
      <c r="J16" s="6">
        <f>IF(A16="","",IF(D16="","Non attribuée",IF(OR(G16="",H16=""),"",IF(AND(H16&lt;&gt;"Terminée",G16&lt;'Paramètres'!$B$4),"En retard",IF(AND(H16&lt;&gt;"Terminée",G16&lt;='Paramètres'!$B$4+'Paramètres'!$B$8),"Échéance proche","")))))</f>
        <v/>
      </c>
      <c r="K16">
        <f>'Paramètres'!D15</f>
        <v/>
      </c>
      <c r="L16">
        <f>'Paramètres'!F15</f>
        <v/>
      </c>
      <c r="M16">
        <f>'Paramètres'!G15</f>
        <v/>
      </c>
      <c r="N16">
        <f>IF('Équipe'!B16="","",'Équipe'!B16)</f>
        <v/>
      </c>
    </row>
    <row r="17" ht="29" customHeight="1">
      <c r="A17" s="19" t="n"/>
      <c r="B17" s="20" t="n"/>
      <c r="C17" s="19" t="n"/>
      <c r="D17" s="19" t="n"/>
      <c r="E17" s="10">
        <f>IF(D17="","",IFERROR(INDEX('Équipe'!$D$4:$D$123,MATCH(D17,'Équipe'!$B$4:$B$123,0)),"Poste introuvable"))</f>
        <v/>
      </c>
      <c r="F17" s="19" t="n"/>
      <c r="G17" s="42" t="n"/>
      <c r="H17" s="19" t="n"/>
      <c r="I17" s="45" t="n"/>
      <c r="J17" s="10">
        <f>IF(A17="","",IF(D17="","Non attribuée",IF(OR(G17="",H17=""),"",IF(AND(H17&lt;&gt;"Terminée",G17&lt;'Paramètres'!$B$4),"En retard",IF(AND(H17&lt;&gt;"Terminée",G17&lt;='Paramètres'!$B$4+'Paramètres'!$B$8),"Échéance proche","")))))</f>
        <v/>
      </c>
      <c r="K17">
        <f>'Paramètres'!D16</f>
        <v/>
      </c>
      <c r="L17">
        <f>'Paramètres'!F16</f>
        <v/>
      </c>
      <c r="M17">
        <f>'Paramètres'!G16</f>
        <v/>
      </c>
      <c r="N17">
        <f>IF('Équipe'!B17="","",'Équipe'!B17)</f>
        <v/>
      </c>
    </row>
    <row r="18" ht="29" customHeight="1">
      <c r="A18" s="19" t="n"/>
      <c r="B18" s="20" t="n"/>
      <c r="C18" s="19" t="n"/>
      <c r="D18" s="19" t="n"/>
      <c r="E18" s="6">
        <f>IF(D18="","",IFERROR(INDEX('Équipe'!$D$4:$D$123,MATCH(D18,'Équipe'!$B$4:$B$123,0)),"Poste introuvable"))</f>
        <v/>
      </c>
      <c r="F18" s="19" t="n"/>
      <c r="G18" s="42" t="n"/>
      <c r="H18" s="19" t="n"/>
      <c r="I18" s="45" t="n"/>
      <c r="J18" s="6">
        <f>IF(A18="","",IF(D18="","Non attribuée",IF(OR(G18="",H18=""),"",IF(AND(H18&lt;&gt;"Terminée",G18&lt;'Paramètres'!$B$4),"En retard",IF(AND(H18&lt;&gt;"Terminée",G18&lt;='Paramètres'!$B$4+'Paramètres'!$B$8),"Échéance proche","")))))</f>
        <v/>
      </c>
      <c r="K18">
        <f>'Paramètres'!D17</f>
        <v/>
      </c>
      <c r="L18">
        <f>'Paramètres'!F17</f>
        <v/>
      </c>
      <c r="M18">
        <f>'Paramètres'!G17</f>
        <v/>
      </c>
      <c r="N18">
        <f>IF('Équipe'!B18="","",'Équipe'!B18)</f>
        <v/>
      </c>
    </row>
    <row r="19" ht="29" customHeight="1">
      <c r="A19" s="19" t="n"/>
      <c r="B19" s="20" t="n"/>
      <c r="C19" s="19" t="n"/>
      <c r="D19" s="19" t="n"/>
      <c r="E19" s="10">
        <f>IF(D19="","",IFERROR(INDEX('Équipe'!$D$4:$D$123,MATCH(D19,'Équipe'!$B$4:$B$123,0)),"Poste introuvable"))</f>
        <v/>
      </c>
      <c r="F19" s="19" t="n"/>
      <c r="G19" s="42" t="n"/>
      <c r="H19" s="19" t="n"/>
      <c r="I19" s="45" t="n"/>
      <c r="J19" s="10">
        <f>IF(A19="","",IF(D19="","Non attribuée",IF(OR(G19="",H19=""),"",IF(AND(H19&lt;&gt;"Terminée",G19&lt;'Paramètres'!$B$4),"En retard",IF(AND(H19&lt;&gt;"Terminée",G19&lt;='Paramètres'!$B$4+'Paramètres'!$B$8),"Échéance proche","")))))</f>
        <v/>
      </c>
      <c r="K19">
        <f>'Paramètres'!D18</f>
        <v/>
      </c>
      <c r="L19">
        <f>'Paramètres'!F18</f>
        <v/>
      </c>
      <c r="M19">
        <f>'Paramètres'!G18</f>
        <v/>
      </c>
      <c r="N19">
        <f>IF('Équipe'!B19="","",'Équipe'!B19)</f>
        <v/>
      </c>
    </row>
    <row r="20" ht="29" customHeight="1">
      <c r="A20" s="19" t="n"/>
      <c r="B20" s="20" t="n"/>
      <c r="C20" s="19" t="n"/>
      <c r="D20" s="19" t="n"/>
      <c r="E20" s="6">
        <f>IF(D20="","",IFERROR(INDEX('Équipe'!$D$4:$D$123,MATCH(D20,'Équipe'!$B$4:$B$123,0)),"Poste introuvable"))</f>
        <v/>
      </c>
      <c r="F20" s="19" t="n"/>
      <c r="G20" s="42" t="n"/>
      <c r="H20" s="19" t="n"/>
      <c r="I20" s="45" t="n"/>
      <c r="J20" s="6">
        <f>IF(A20="","",IF(D20="","Non attribuée",IF(OR(G20="",H20=""),"",IF(AND(H20&lt;&gt;"Terminée",G20&lt;'Paramètres'!$B$4),"En retard",IF(AND(H20&lt;&gt;"Terminée",G20&lt;='Paramètres'!$B$4+'Paramètres'!$B$8),"Échéance proche","")))))</f>
        <v/>
      </c>
      <c r="K20">
        <f>'Paramètres'!D19</f>
        <v/>
      </c>
      <c r="L20">
        <f>'Paramètres'!F19</f>
        <v/>
      </c>
      <c r="M20">
        <f>'Paramètres'!G19</f>
        <v/>
      </c>
      <c r="N20">
        <f>IF('Équipe'!B20="","",'Équipe'!B20)</f>
        <v/>
      </c>
    </row>
    <row r="21" ht="29" customHeight="1">
      <c r="A21" s="19" t="n"/>
      <c r="B21" s="20" t="n"/>
      <c r="C21" s="19" t="n"/>
      <c r="D21" s="19" t="n"/>
      <c r="E21" s="10">
        <f>IF(D21="","",IFERROR(INDEX('Équipe'!$D$4:$D$123,MATCH(D21,'Équipe'!$B$4:$B$123,0)),"Poste introuvable"))</f>
        <v/>
      </c>
      <c r="F21" s="19" t="n"/>
      <c r="G21" s="42" t="n"/>
      <c r="H21" s="19" t="n"/>
      <c r="I21" s="45" t="n"/>
      <c r="J21" s="10">
        <f>IF(A21="","",IF(D21="","Non attribuée",IF(OR(G21="",H21=""),"",IF(AND(H21&lt;&gt;"Terminée",G21&lt;'Paramètres'!$B$4),"En retard",IF(AND(H21&lt;&gt;"Terminée",G21&lt;='Paramètres'!$B$4+'Paramètres'!$B$8),"Échéance proche","")))))</f>
        <v/>
      </c>
      <c r="K21">
        <f>'Paramètres'!D20</f>
        <v/>
      </c>
      <c r="L21">
        <f>'Paramètres'!F20</f>
        <v/>
      </c>
      <c r="M21">
        <f>'Paramètres'!G20</f>
        <v/>
      </c>
      <c r="N21">
        <f>IF('Équipe'!B21="","",'Équipe'!B21)</f>
        <v/>
      </c>
    </row>
    <row r="22" ht="29" customHeight="1">
      <c r="A22" s="19" t="n"/>
      <c r="B22" s="20" t="n"/>
      <c r="C22" s="19" t="n"/>
      <c r="D22" s="19" t="n"/>
      <c r="E22" s="6">
        <f>IF(D22="","",IFERROR(INDEX('Équipe'!$D$4:$D$123,MATCH(D22,'Équipe'!$B$4:$B$123,0)),"Poste introuvable"))</f>
        <v/>
      </c>
      <c r="F22" s="19" t="n"/>
      <c r="G22" s="42" t="n"/>
      <c r="H22" s="19" t="n"/>
      <c r="I22" s="45" t="n"/>
      <c r="J22" s="6">
        <f>IF(A22="","",IF(D22="","Non attribuée",IF(OR(G22="",H22=""),"",IF(AND(H22&lt;&gt;"Terminée",G22&lt;'Paramètres'!$B$4),"En retard",IF(AND(H22&lt;&gt;"Terminée",G22&lt;='Paramètres'!$B$4+'Paramètres'!$B$8),"Échéance proche","")))))</f>
        <v/>
      </c>
      <c r="K22">
        <f>'Paramètres'!D21</f>
        <v/>
      </c>
      <c r="L22">
        <f>'Paramètres'!F21</f>
        <v/>
      </c>
      <c r="M22">
        <f>'Paramètres'!G21</f>
        <v/>
      </c>
      <c r="N22">
        <f>IF('Équipe'!B22="","",'Équipe'!B22)</f>
        <v/>
      </c>
    </row>
    <row r="23" ht="29" customHeight="1">
      <c r="A23" s="19" t="n"/>
      <c r="B23" s="20" t="n"/>
      <c r="C23" s="19" t="n"/>
      <c r="D23" s="19" t="n"/>
      <c r="E23" s="10">
        <f>IF(D23="","",IFERROR(INDEX('Équipe'!$D$4:$D$123,MATCH(D23,'Équipe'!$B$4:$B$123,0)),"Poste introuvable"))</f>
        <v/>
      </c>
      <c r="F23" s="19" t="n"/>
      <c r="G23" s="42" t="n"/>
      <c r="H23" s="19" t="n"/>
      <c r="I23" s="45" t="n"/>
      <c r="J23" s="10">
        <f>IF(A23="","",IF(D23="","Non attribuée",IF(OR(G23="",H23=""),"",IF(AND(H23&lt;&gt;"Terminée",G23&lt;'Paramètres'!$B$4),"En retard",IF(AND(H23&lt;&gt;"Terminée",G23&lt;='Paramètres'!$B$4+'Paramètres'!$B$8),"Échéance proche","")))))</f>
        <v/>
      </c>
      <c r="K23">
        <f>'Paramètres'!D22</f>
        <v/>
      </c>
      <c r="L23">
        <f>'Paramètres'!F22</f>
        <v/>
      </c>
      <c r="M23">
        <f>'Paramètres'!G22</f>
        <v/>
      </c>
      <c r="N23">
        <f>IF('Équipe'!B23="","",'Équipe'!B23)</f>
        <v/>
      </c>
    </row>
    <row r="24" ht="29" customHeight="1">
      <c r="A24" s="19" t="n"/>
      <c r="B24" s="20" t="n"/>
      <c r="C24" s="19" t="n"/>
      <c r="D24" s="19" t="n"/>
      <c r="E24" s="6">
        <f>IF(D24="","",IFERROR(INDEX('Équipe'!$D$4:$D$123,MATCH(D24,'Équipe'!$B$4:$B$123,0)),"Poste introuvable"))</f>
        <v/>
      </c>
      <c r="F24" s="19" t="n"/>
      <c r="G24" s="42" t="n"/>
      <c r="H24" s="19" t="n"/>
      <c r="I24" s="45" t="n"/>
      <c r="J24" s="6">
        <f>IF(A24="","",IF(D24="","Non attribuée",IF(OR(G24="",H24=""),"",IF(AND(H24&lt;&gt;"Terminée",G24&lt;'Paramètres'!$B$4),"En retard",IF(AND(H24&lt;&gt;"Terminée",G24&lt;='Paramètres'!$B$4+'Paramètres'!$B$8),"Échéance proche","")))))</f>
        <v/>
      </c>
      <c r="K24">
        <f>'Paramètres'!D23</f>
        <v/>
      </c>
      <c r="L24">
        <f>'Paramètres'!F23</f>
        <v/>
      </c>
      <c r="M24">
        <f>'Paramètres'!G23</f>
        <v/>
      </c>
      <c r="N24">
        <f>IF('Équipe'!B24="","",'Équipe'!B24)</f>
        <v/>
      </c>
    </row>
    <row r="25" ht="29" customHeight="1">
      <c r="A25" s="19" t="n"/>
      <c r="B25" s="20" t="n"/>
      <c r="C25" s="19" t="n"/>
      <c r="D25" s="19" t="n"/>
      <c r="E25" s="10">
        <f>IF(D25="","",IFERROR(INDEX('Équipe'!$D$4:$D$123,MATCH(D25,'Équipe'!$B$4:$B$123,0)),"Poste introuvable"))</f>
        <v/>
      </c>
      <c r="F25" s="19" t="n"/>
      <c r="G25" s="42" t="n"/>
      <c r="H25" s="19" t="n"/>
      <c r="I25" s="45" t="n"/>
      <c r="J25" s="10">
        <f>IF(A25="","",IF(D25="","Non attribuée",IF(OR(G25="",H25=""),"",IF(AND(H25&lt;&gt;"Terminée",G25&lt;'Paramètres'!$B$4),"En retard",IF(AND(H25&lt;&gt;"Terminée",G25&lt;='Paramètres'!$B$4+'Paramètres'!$B$8),"Échéance proche","")))))</f>
        <v/>
      </c>
      <c r="K25">
        <f>'Paramètres'!D24</f>
        <v/>
      </c>
      <c r="L25">
        <f>'Paramètres'!F24</f>
        <v/>
      </c>
      <c r="M25">
        <f>'Paramètres'!G24</f>
        <v/>
      </c>
      <c r="N25">
        <f>IF('Équipe'!B25="","",'Équipe'!B25)</f>
        <v/>
      </c>
    </row>
    <row r="26" ht="29" customHeight="1">
      <c r="A26" s="19" t="n"/>
      <c r="B26" s="20" t="n"/>
      <c r="C26" s="19" t="n"/>
      <c r="D26" s="19" t="n"/>
      <c r="E26" s="6">
        <f>IF(D26="","",IFERROR(INDEX('Équipe'!$D$4:$D$123,MATCH(D26,'Équipe'!$B$4:$B$123,0)),"Poste introuvable"))</f>
        <v/>
      </c>
      <c r="F26" s="19" t="n"/>
      <c r="G26" s="42" t="n"/>
      <c r="H26" s="19" t="n"/>
      <c r="I26" s="45" t="n"/>
      <c r="J26" s="6">
        <f>IF(A26="","",IF(D26="","Non attribuée",IF(OR(G26="",H26=""),"",IF(AND(H26&lt;&gt;"Terminée",G26&lt;'Paramètres'!$B$4),"En retard",IF(AND(H26&lt;&gt;"Terminée",G26&lt;='Paramètres'!$B$4+'Paramètres'!$B$8),"Échéance proche","")))))</f>
        <v/>
      </c>
      <c r="K26">
        <f>'Paramètres'!D25</f>
        <v/>
      </c>
      <c r="L26">
        <f>'Paramètres'!F25</f>
        <v/>
      </c>
      <c r="M26">
        <f>'Paramètres'!G25</f>
        <v/>
      </c>
      <c r="N26">
        <f>IF('Équipe'!B26="","",'Équipe'!B26)</f>
        <v/>
      </c>
    </row>
    <row r="27" ht="29" customHeight="1">
      <c r="A27" s="19" t="n"/>
      <c r="B27" s="20" t="n"/>
      <c r="C27" s="19" t="n"/>
      <c r="D27" s="19" t="n"/>
      <c r="E27" s="10">
        <f>IF(D27="","",IFERROR(INDEX('Équipe'!$D$4:$D$123,MATCH(D27,'Équipe'!$B$4:$B$123,0)),"Poste introuvable"))</f>
        <v/>
      </c>
      <c r="F27" s="19" t="n"/>
      <c r="G27" s="42" t="n"/>
      <c r="H27" s="19" t="n"/>
      <c r="I27" s="45" t="n"/>
      <c r="J27" s="10">
        <f>IF(A27="","",IF(D27="","Non attribuée",IF(OR(G27="",H27=""),"",IF(AND(H27&lt;&gt;"Terminée",G27&lt;'Paramètres'!$B$4),"En retard",IF(AND(H27&lt;&gt;"Terminée",G27&lt;='Paramètres'!$B$4+'Paramètres'!$B$8),"Échéance proche","")))))</f>
        <v/>
      </c>
      <c r="K27">
        <f>'Paramètres'!D26</f>
        <v/>
      </c>
      <c r="L27">
        <f>'Paramètres'!F26</f>
        <v/>
      </c>
      <c r="M27">
        <f>'Paramètres'!G26</f>
        <v/>
      </c>
      <c r="N27">
        <f>IF('Équipe'!B27="","",'Équipe'!B27)</f>
        <v/>
      </c>
    </row>
    <row r="28" ht="29" customHeight="1">
      <c r="A28" s="19" t="n"/>
      <c r="B28" s="20" t="n"/>
      <c r="C28" s="19" t="n"/>
      <c r="D28" s="19" t="n"/>
      <c r="E28" s="6">
        <f>IF(D28="","",IFERROR(INDEX('Équipe'!$D$4:$D$123,MATCH(D28,'Équipe'!$B$4:$B$123,0)),"Poste introuvable"))</f>
        <v/>
      </c>
      <c r="F28" s="19" t="n"/>
      <c r="G28" s="42" t="n"/>
      <c r="H28" s="19" t="n"/>
      <c r="I28" s="45" t="n"/>
      <c r="J28" s="6">
        <f>IF(A28="","",IF(D28="","Non attribuée",IF(OR(G28="",H28=""),"",IF(AND(H28&lt;&gt;"Terminée",G28&lt;'Paramètres'!$B$4),"En retard",IF(AND(H28&lt;&gt;"Terminée",G28&lt;='Paramètres'!$B$4+'Paramètres'!$B$8),"Échéance proche","")))))</f>
        <v/>
      </c>
      <c r="K28">
        <f>'Paramètres'!D27</f>
        <v/>
      </c>
      <c r="L28">
        <f>'Paramètres'!F27</f>
        <v/>
      </c>
      <c r="M28">
        <f>'Paramètres'!G27</f>
        <v/>
      </c>
      <c r="N28">
        <f>IF('Équipe'!B28="","",'Équipe'!B28)</f>
        <v/>
      </c>
    </row>
    <row r="29" ht="29" customHeight="1">
      <c r="A29" s="19" t="n"/>
      <c r="B29" s="20" t="n"/>
      <c r="C29" s="19" t="n"/>
      <c r="D29" s="19" t="n"/>
      <c r="E29" s="10">
        <f>IF(D29="","",IFERROR(INDEX('Équipe'!$D$4:$D$123,MATCH(D29,'Équipe'!$B$4:$B$123,0)),"Poste introuvable"))</f>
        <v/>
      </c>
      <c r="F29" s="19" t="n"/>
      <c r="G29" s="42" t="n"/>
      <c r="H29" s="19" t="n"/>
      <c r="I29" s="45" t="n"/>
      <c r="J29" s="10">
        <f>IF(A29="","",IF(D29="","Non attribuée",IF(OR(G29="",H29=""),"",IF(AND(H29&lt;&gt;"Terminée",G29&lt;'Paramètres'!$B$4),"En retard",IF(AND(H29&lt;&gt;"Terminée",G29&lt;='Paramètres'!$B$4+'Paramètres'!$B$8),"Échéance proche","")))))</f>
        <v/>
      </c>
      <c r="K29">
        <f>'Paramètres'!D28</f>
        <v/>
      </c>
      <c r="L29">
        <f>'Paramètres'!F28</f>
        <v/>
      </c>
      <c r="M29">
        <f>'Paramètres'!G28</f>
        <v/>
      </c>
      <c r="N29">
        <f>IF('Équipe'!B29="","",'Équipe'!B29)</f>
        <v/>
      </c>
    </row>
    <row r="30" ht="29" customHeight="1">
      <c r="A30" s="19" t="n"/>
      <c r="B30" s="20" t="n"/>
      <c r="C30" s="19" t="n"/>
      <c r="D30" s="19" t="n"/>
      <c r="E30" s="6">
        <f>IF(D30="","",IFERROR(INDEX('Équipe'!$D$4:$D$123,MATCH(D30,'Équipe'!$B$4:$B$123,0)),"Poste introuvable"))</f>
        <v/>
      </c>
      <c r="F30" s="19" t="n"/>
      <c r="G30" s="42" t="n"/>
      <c r="H30" s="19" t="n"/>
      <c r="I30" s="45" t="n"/>
      <c r="J30" s="6">
        <f>IF(A30="","",IF(D30="","Non attribuée",IF(OR(G30="",H30=""),"",IF(AND(H30&lt;&gt;"Terminée",G30&lt;'Paramètres'!$B$4),"En retard",IF(AND(H30&lt;&gt;"Terminée",G30&lt;='Paramètres'!$B$4+'Paramètres'!$B$8),"Échéance proche","")))))</f>
        <v/>
      </c>
      <c r="K30">
        <f>'Paramètres'!D29</f>
        <v/>
      </c>
      <c r="L30">
        <f>'Paramètres'!F29</f>
        <v/>
      </c>
      <c r="M30">
        <f>'Paramètres'!G29</f>
        <v/>
      </c>
      <c r="N30">
        <f>IF('Équipe'!B30="","",'Équipe'!B30)</f>
        <v/>
      </c>
    </row>
    <row r="31" ht="29" customHeight="1">
      <c r="A31" s="19" t="n"/>
      <c r="B31" s="20" t="n"/>
      <c r="C31" s="19" t="n"/>
      <c r="D31" s="19" t="n"/>
      <c r="E31" s="10">
        <f>IF(D31="","",IFERROR(INDEX('Équipe'!$D$4:$D$123,MATCH(D31,'Équipe'!$B$4:$B$123,0)),"Poste introuvable"))</f>
        <v/>
      </c>
      <c r="F31" s="19" t="n"/>
      <c r="G31" s="42" t="n"/>
      <c r="H31" s="19" t="n"/>
      <c r="I31" s="45" t="n"/>
      <c r="J31" s="10">
        <f>IF(A31="","",IF(D31="","Non attribuée",IF(OR(G31="",H31=""),"",IF(AND(H31&lt;&gt;"Terminée",G31&lt;'Paramètres'!$B$4),"En retard",IF(AND(H31&lt;&gt;"Terminée",G31&lt;='Paramètres'!$B$4+'Paramètres'!$B$8),"Échéance proche","")))))</f>
        <v/>
      </c>
      <c r="K31">
        <f>'Paramètres'!D30</f>
        <v/>
      </c>
      <c r="L31">
        <f>'Paramètres'!F30</f>
        <v/>
      </c>
      <c r="M31">
        <f>'Paramètres'!G30</f>
        <v/>
      </c>
      <c r="N31">
        <f>IF('Équipe'!B31="","",'Équipe'!B31)</f>
        <v/>
      </c>
    </row>
    <row r="32" ht="29" customHeight="1">
      <c r="A32" s="19" t="n"/>
      <c r="B32" s="20" t="n"/>
      <c r="C32" s="19" t="n"/>
      <c r="D32" s="19" t="n"/>
      <c r="E32" s="6">
        <f>IF(D32="","",IFERROR(INDEX('Équipe'!$D$4:$D$123,MATCH(D32,'Équipe'!$B$4:$B$123,0)),"Poste introuvable"))</f>
        <v/>
      </c>
      <c r="F32" s="19" t="n"/>
      <c r="G32" s="42" t="n"/>
      <c r="H32" s="19" t="n"/>
      <c r="I32" s="45" t="n"/>
      <c r="J32" s="6">
        <f>IF(A32="","",IF(D32="","Non attribuée",IF(OR(G32="",H32=""),"",IF(AND(H32&lt;&gt;"Terminée",G32&lt;'Paramètres'!$B$4),"En retard",IF(AND(H32&lt;&gt;"Terminée",G32&lt;='Paramètres'!$B$4+'Paramètres'!$B$8),"Échéance proche","")))))</f>
        <v/>
      </c>
      <c r="K32">
        <f>'Paramètres'!D31</f>
        <v/>
      </c>
      <c r="L32">
        <f>'Paramètres'!F31</f>
        <v/>
      </c>
      <c r="M32">
        <f>'Paramètres'!G31</f>
        <v/>
      </c>
      <c r="N32">
        <f>IF('Équipe'!B32="","",'Équipe'!B32)</f>
        <v/>
      </c>
    </row>
    <row r="33" ht="29" customHeight="1">
      <c r="A33" s="19" t="n"/>
      <c r="B33" s="20" t="n"/>
      <c r="C33" s="19" t="n"/>
      <c r="D33" s="19" t="n"/>
      <c r="E33" s="10">
        <f>IF(D33="","",IFERROR(INDEX('Équipe'!$D$4:$D$123,MATCH(D33,'Équipe'!$B$4:$B$123,0)),"Poste introuvable"))</f>
        <v/>
      </c>
      <c r="F33" s="19" t="n"/>
      <c r="G33" s="42" t="n"/>
      <c r="H33" s="19" t="n"/>
      <c r="I33" s="45" t="n"/>
      <c r="J33" s="10">
        <f>IF(A33="","",IF(D33="","Non attribuée",IF(OR(G33="",H33=""),"",IF(AND(H33&lt;&gt;"Terminée",G33&lt;'Paramètres'!$B$4),"En retard",IF(AND(H33&lt;&gt;"Terminée",G33&lt;='Paramètres'!$B$4+'Paramètres'!$B$8),"Échéance proche","")))))</f>
        <v/>
      </c>
      <c r="K33">
        <f>'Paramètres'!D32</f>
        <v/>
      </c>
      <c r="L33">
        <f>'Paramètres'!F32</f>
        <v/>
      </c>
      <c r="M33">
        <f>'Paramètres'!G32</f>
        <v/>
      </c>
      <c r="N33">
        <f>IF('Équipe'!B33="","",'Équipe'!B33)</f>
        <v/>
      </c>
    </row>
    <row r="34" ht="29" customHeight="1">
      <c r="A34" s="19" t="n"/>
      <c r="B34" s="20" t="n"/>
      <c r="C34" s="19" t="n"/>
      <c r="D34" s="19" t="n"/>
      <c r="E34" s="6">
        <f>IF(D34="","",IFERROR(INDEX('Équipe'!$D$4:$D$123,MATCH(D34,'Équipe'!$B$4:$B$123,0)),"Poste introuvable"))</f>
        <v/>
      </c>
      <c r="F34" s="19" t="n"/>
      <c r="G34" s="42" t="n"/>
      <c r="H34" s="19" t="n"/>
      <c r="I34" s="45" t="n"/>
      <c r="J34" s="6">
        <f>IF(A34="","",IF(D34="","Non attribuée",IF(OR(G34="",H34=""),"",IF(AND(H34&lt;&gt;"Terminée",G34&lt;'Paramètres'!$B$4),"En retard",IF(AND(H34&lt;&gt;"Terminée",G34&lt;='Paramètres'!$B$4+'Paramètres'!$B$8),"Échéance proche","")))))</f>
        <v/>
      </c>
      <c r="K34">
        <f>'Paramètres'!D33</f>
        <v/>
      </c>
      <c r="L34">
        <f>'Paramètres'!F33</f>
        <v/>
      </c>
      <c r="M34">
        <f>'Paramètres'!G33</f>
        <v/>
      </c>
      <c r="N34">
        <f>IF('Équipe'!B34="","",'Équipe'!B34)</f>
        <v/>
      </c>
    </row>
    <row r="35" ht="29" customHeight="1">
      <c r="A35" s="19" t="n"/>
      <c r="B35" s="20" t="n"/>
      <c r="C35" s="19" t="n"/>
      <c r="D35" s="19" t="n"/>
      <c r="E35" s="10">
        <f>IF(D35="","",IFERROR(INDEX('Équipe'!$D$4:$D$123,MATCH(D35,'Équipe'!$B$4:$B$123,0)),"Poste introuvable"))</f>
        <v/>
      </c>
      <c r="F35" s="19" t="n"/>
      <c r="G35" s="42" t="n"/>
      <c r="H35" s="19" t="n"/>
      <c r="I35" s="45" t="n"/>
      <c r="J35" s="10">
        <f>IF(A35="","",IF(D35="","Non attribuée",IF(OR(G35="",H35=""),"",IF(AND(H35&lt;&gt;"Terminée",G35&lt;'Paramètres'!$B$4),"En retard",IF(AND(H35&lt;&gt;"Terminée",G35&lt;='Paramètres'!$B$4+'Paramètres'!$B$8),"Échéance proche","")))))</f>
        <v/>
      </c>
      <c r="K35">
        <f>'Paramètres'!D34</f>
        <v/>
      </c>
      <c r="L35">
        <f>'Paramètres'!F34</f>
        <v/>
      </c>
      <c r="M35">
        <f>'Paramètres'!G34</f>
        <v/>
      </c>
      <c r="N35">
        <f>IF('Équipe'!B35="","",'Équipe'!B35)</f>
        <v/>
      </c>
    </row>
    <row r="36" ht="29" customHeight="1">
      <c r="A36" s="19" t="n"/>
      <c r="B36" s="20" t="n"/>
      <c r="C36" s="19" t="n"/>
      <c r="D36" s="19" t="n"/>
      <c r="E36" s="6">
        <f>IF(D36="","",IFERROR(INDEX('Équipe'!$D$4:$D$123,MATCH(D36,'Équipe'!$B$4:$B$123,0)),"Poste introuvable"))</f>
        <v/>
      </c>
      <c r="F36" s="19" t="n"/>
      <c r="G36" s="42" t="n"/>
      <c r="H36" s="19" t="n"/>
      <c r="I36" s="45" t="n"/>
      <c r="J36" s="6">
        <f>IF(A36="","",IF(D36="","Non attribuée",IF(OR(G36="",H36=""),"",IF(AND(H36&lt;&gt;"Terminée",G36&lt;'Paramètres'!$B$4),"En retard",IF(AND(H36&lt;&gt;"Terminée",G36&lt;='Paramètres'!$B$4+'Paramètres'!$B$8),"Échéance proche","")))))</f>
        <v/>
      </c>
      <c r="K36">
        <f>'Paramètres'!D35</f>
        <v/>
      </c>
      <c r="L36">
        <f>'Paramètres'!F35</f>
        <v/>
      </c>
      <c r="M36">
        <f>'Paramètres'!G35</f>
        <v/>
      </c>
      <c r="N36">
        <f>IF('Équipe'!B36="","",'Équipe'!B36)</f>
        <v/>
      </c>
    </row>
    <row r="37" ht="29" customHeight="1">
      <c r="A37" s="19" t="n"/>
      <c r="B37" s="20" t="n"/>
      <c r="C37" s="19" t="n"/>
      <c r="D37" s="19" t="n"/>
      <c r="E37" s="10">
        <f>IF(D37="","",IFERROR(INDEX('Équipe'!$D$4:$D$123,MATCH(D37,'Équipe'!$B$4:$B$123,0)),"Poste introuvable"))</f>
        <v/>
      </c>
      <c r="F37" s="19" t="n"/>
      <c r="G37" s="42" t="n"/>
      <c r="H37" s="19" t="n"/>
      <c r="I37" s="45" t="n"/>
      <c r="J37" s="10">
        <f>IF(A37="","",IF(D37="","Non attribuée",IF(OR(G37="",H37=""),"",IF(AND(H37&lt;&gt;"Terminée",G37&lt;'Paramètres'!$B$4),"En retard",IF(AND(H37&lt;&gt;"Terminée",G37&lt;='Paramètres'!$B$4+'Paramètres'!$B$8),"Échéance proche","")))))</f>
        <v/>
      </c>
      <c r="K37">
        <f>'Paramètres'!D36</f>
        <v/>
      </c>
      <c r="L37">
        <f>'Paramètres'!F36</f>
        <v/>
      </c>
      <c r="M37">
        <f>'Paramètres'!G36</f>
        <v/>
      </c>
      <c r="N37">
        <f>IF('Équipe'!B37="","",'Équipe'!B37)</f>
        <v/>
      </c>
    </row>
    <row r="38" ht="29" customHeight="1">
      <c r="A38" s="19" t="n"/>
      <c r="B38" s="20" t="n"/>
      <c r="C38" s="19" t="n"/>
      <c r="D38" s="19" t="n"/>
      <c r="E38" s="6">
        <f>IF(D38="","",IFERROR(INDEX('Équipe'!$D$4:$D$123,MATCH(D38,'Équipe'!$B$4:$B$123,0)),"Poste introuvable"))</f>
        <v/>
      </c>
      <c r="F38" s="19" t="n"/>
      <c r="G38" s="42" t="n"/>
      <c r="H38" s="19" t="n"/>
      <c r="I38" s="45" t="n"/>
      <c r="J38" s="6">
        <f>IF(A38="","",IF(D38="","Non attribuée",IF(OR(G38="",H38=""),"",IF(AND(H38&lt;&gt;"Terminée",G38&lt;'Paramètres'!$B$4),"En retard",IF(AND(H38&lt;&gt;"Terminée",G38&lt;='Paramètres'!$B$4+'Paramètres'!$B$8),"Échéance proche","")))))</f>
        <v/>
      </c>
      <c r="K38">
        <f>'Paramètres'!D37</f>
        <v/>
      </c>
      <c r="L38">
        <f>'Paramètres'!F37</f>
        <v/>
      </c>
      <c r="M38">
        <f>'Paramètres'!G37</f>
        <v/>
      </c>
      <c r="N38">
        <f>IF('Équipe'!B38="","",'Équipe'!B38)</f>
        <v/>
      </c>
    </row>
    <row r="39" ht="29" customHeight="1">
      <c r="A39" s="19" t="n"/>
      <c r="B39" s="20" t="n"/>
      <c r="C39" s="19" t="n"/>
      <c r="D39" s="19" t="n"/>
      <c r="E39" s="10">
        <f>IF(D39="","",IFERROR(INDEX('Équipe'!$D$4:$D$123,MATCH(D39,'Équipe'!$B$4:$B$123,0)),"Poste introuvable"))</f>
        <v/>
      </c>
      <c r="F39" s="19" t="n"/>
      <c r="G39" s="42" t="n"/>
      <c r="H39" s="19" t="n"/>
      <c r="I39" s="45" t="n"/>
      <c r="J39" s="10">
        <f>IF(A39="","",IF(D39="","Non attribuée",IF(OR(G39="",H39=""),"",IF(AND(H39&lt;&gt;"Terminée",G39&lt;'Paramètres'!$B$4),"En retard",IF(AND(H39&lt;&gt;"Terminée",G39&lt;='Paramètres'!$B$4+'Paramètres'!$B$8),"Échéance proche","")))))</f>
        <v/>
      </c>
      <c r="K39">
        <f>'Paramètres'!D38</f>
        <v/>
      </c>
      <c r="L39">
        <f>'Paramètres'!F38</f>
        <v/>
      </c>
      <c r="M39">
        <f>'Paramètres'!G38</f>
        <v/>
      </c>
      <c r="N39">
        <f>IF('Équipe'!B39="","",'Équipe'!B39)</f>
        <v/>
      </c>
    </row>
    <row r="40" ht="29" customHeight="1">
      <c r="A40" s="19" t="n"/>
      <c r="B40" s="20" t="n"/>
      <c r="C40" s="19" t="n"/>
      <c r="D40" s="19" t="n"/>
      <c r="E40" s="6">
        <f>IF(D40="","",IFERROR(INDEX('Équipe'!$D$4:$D$123,MATCH(D40,'Équipe'!$B$4:$B$123,0)),"Poste introuvable"))</f>
        <v/>
      </c>
      <c r="F40" s="19" t="n"/>
      <c r="G40" s="42" t="n"/>
      <c r="H40" s="19" t="n"/>
      <c r="I40" s="45" t="n"/>
      <c r="J40" s="6">
        <f>IF(A40="","",IF(D40="","Non attribuée",IF(OR(G40="",H40=""),"",IF(AND(H40&lt;&gt;"Terminée",G40&lt;'Paramètres'!$B$4),"En retard",IF(AND(H40&lt;&gt;"Terminée",G40&lt;='Paramètres'!$B$4+'Paramètres'!$B$8),"Échéance proche","")))))</f>
        <v/>
      </c>
      <c r="K40">
        <f>'Paramètres'!D39</f>
        <v/>
      </c>
      <c r="L40">
        <f>'Paramètres'!F39</f>
        <v/>
      </c>
      <c r="M40">
        <f>'Paramètres'!G39</f>
        <v/>
      </c>
      <c r="N40">
        <f>IF('Équipe'!B40="","",'Équipe'!B40)</f>
        <v/>
      </c>
    </row>
    <row r="41" ht="29" customHeight="1">
      <c r="A41" s="19" t="n"/>
      <c r="B41" s="20" t="n"/>
      <c r="C41" s="19" t="n"/>
      <c r="D41" s="19" t="n"/>
      <c r="E41" s="10">
        <f>IF(D41="","",IFERROR(INDEX('Équipe'!$D$4:$D$123,MATCH(D41,'Équipe'!$B$4:$B$123,0)),"Poste introuvable"))</f>
        <v/>
      </c>
      <c r="F41" s="19" t="n"/>
      <c r="G41" s="42" t="n"/>
      <c r="H41" s="19" t="n"/>
      <c r="I41" s="45" t="n"/>
      <c r="J41" s="10">
        <f>IF(A41="","",IF(D41="","Non attribuée",IF(OR(G41="",H41=""),"",IF(AND(H41&lt;&gt;"Terminée",G41&lt;'Paramètres'!$B$4),"En retard",IF(AND(H41&lt;&gt;"Terminée",G41&lt;='Paramètres'!$B$4+'Paramètres'!$B$8),"Échéance proche","")))))</f>
        <v/>
      </c>
      <c r="K41">
        <f>'Paramètres'!D40</f>
        <v/>
      </c>
      <c r="L41">
        <f>'Paramètres'!F40</f>
        <v/>
      </c>
      <c r="M41">
        <f>'Paramètres'!G40</f>
        <v/>
      </c>
      <c r="N41">
        <f>IF('Équipe'!B41="","",'Équipe'!B41)</f>
        <v/>
      </c>
    </row>
    <row r="42" ht="29" customHeight="1">
      <c r="A42" s="19" t="n"/>
      <c r="B42" s="20" t="n"/>
      <c r="C42" s="19" t="n"/>
      <c r="D42" s="19" t="n"/>
      <c r="E42" s="6">
        <f>IF(D42="","",IFERROR(INDEX('Équipe'!$D$4:$D$123,MATCH(D42,'Équipe'!$B$4:$B$123,0)),"Poste introuvable"))</f>
        <v/>
      </c>
      <c r="F42" s="19" t="n"/>
      <c r="G42" s="42" t="n"/>
      <c r="H42" s="19" t="n"/>
      <c r="I42" s="45" t="n"/>
      <c r="J42" s="6">
        <f>IF(A42="","",IF(D42="","Non attribuée",IF(OR(G42="",H42=""),"",IF(AND(H42&lt;&gt;"Terminée",G42&lt;'Paramètres'!$B$4),"En retard",IF(AND(H42&lt;&gt;"Terminée",G42&lt;='Paramètres'!$B$4+'Paramètres'!$B$8),"Échéance proche","")))))</f>
        <v/>
      </c>
      <c r="K42">
        <f>'Paramètres'!D41</f>
        <v/>
      </c>
      <c r="L42">
        <f>'Paramètres'!F41</f>
        <v/>
      </c>
      <c r="M42">
        <f>'Paramètres'!G41</f>
        <v/>
      </c>
      <c r="N42">
        <f>IF('Équipe'!B42="","",'Équipe'!B42)</f>
        <v/>
      </c>
    </row>
    <row r="43" ht="29" customHeight="1">
      <c r="A43" s="19" t="n"/>
      <c r="B43" s="20" t="n"/>
      <c r="C43" s="19" t="n"/>
      <c r="D43" s="19" t="n"/>
      <c r="E43" s="10">
        <f>IF(D43="","",IFERROR(INDEX('Équipe'!$D$4:$D$123,MATCH(D43,'Équipe'!$B$4:$B$123,0)),"Poste introuvable"))</f>
        <v/>
      </c>
      <c r="F43" s="19" t="n"/>
      <c r="G43" s="42" t="n"/>
      <c r="H43" s="19" t="n"/>
      <c r="I43" s="45" t="n"/>
      <c r="J43" s="10">
        <f>IF(A43="","",IF(D43="","Non attribuée",IF(OR(G43="",H43=""),"",IF(AND(H43&lt;&gt;"Terminée",G43&lt;'Paramètres'!$B$4),"En retard",IF(AND(H43&lt;&gt;"Terminée",G43&lt;='Paramètres'!$B$4+'Paramètres'!$B$8),"Échéance proche","")))))</f>
        <v/>
      </c>
      <c r="K43">
        <f>'Paramètres'!D42</f>
        <v/>
      </c>
      <c r="L43">
        <f>'Paramètres'!F42</f>
        <v/>
      </c>
      <c r="M43">
        <f>'Paramètres'!G42</f>
        <v/>
      </c>
      <c r="N43">
        <f>IF('Équipe'!B43="","",'Équipe'!B43)</f>
        <v/>
      </c>
    </row>
    <row r="44" ht="29" customHeight="1">
      <c r="A44" s="19" t="n"/>
      <c r="B44" s="20" t="n"/>
      <c r="C44" s="19" t="n"/>
      <c r="D44" s="19" t="n"/>
      <c r="E44" s="6">
        <f>IF(D44="","",IFERROR(INDEX('Équipe'!$D$4:$D$123,MATCH(D44,'Équipe'!$B$4:$B$123,0)),"Poste introuvable"))</f>
        <v/>
      </c>
      <c r="F44" s="19" t="n"/>
      <c r="G44" s="42" t="n"/>
      <c r="H44" s="19" t="n"/>
      <c r="I44" s="45" t="n"/>
      <c r="J44" s="6">
        <f>IF(A44="","",IF(D44="","Non attribuée",IF(OR(G44="",H44=""),"",IF(AND(H44&lt;&gt;"Terminée",G44&lt;'Paramètres'!$B$4),"En retard",IF(AND(H44&lt;&gt;"Terminée",G44&lt;='Paramètres'!$B$4+'Paramètres'!$B$8),"Échéance proche","")))))</f>
        <v/>
      </c>
      <c r="K44">
        <f>'Paramètres'!D43</f>
        <v/>
      </c>
      <c r="L44">
        <f>'Paramètres'!F43</f>
        <v/>
      </c>
      <c r="M44">
        <f>'Paramètres'!G43</f>
        <v/>
      </c>
      <c r="N44">
        <f>IF('Équipe'!B44="","",'Équipe'!B44)</f>
        <v/>
      </c>
    </row>
    <row r="45" ht="29" customHeight="1">
      <c r="A45" s="19" t="n"/>
      <c r="B45" s="20" t="n"/>
      <c r="C45" s="19" t="n"/>
      <c r="D45" s="19" t="n"/>
      <c r="E45" s="10">
        <f>IF(D45="","",IFERROR(INDEX('Équipe'!$D$4:$D$123,MATCH(D45,'Équipe'!$B$4:$B$123,0)),"Poste introuvable"))</f>
        <v/>
      </c>
      <c r="F45" s="19" t="n"/>
      <c r="G45" s="42" t="n"/>
      <c r="H45" s="19" t="n"/>
      <c r="I45" s="45" t="n"/>
      <c r="J45" s="10">
        <f>IF(A45="","",IF(D45="","Non attribuée",IF(OR(G45="",H45=""),"",IF(AND(H45&lt;&gt;"Terminée",G45&lt;'Paramètres'!$B$4),"En retard",IF(AND(H45&lt;&gt;"Terminée",G45&lt;='Paramètres'!$B$4+'Paramètres'!$B$8),"Échéance proche","")))))</f>
        <v/>
      </c>
      <c r="K45">
        <f>'Paramètres'!D44</f>
        <v/>
      </c>
      <c r="L45">
        <f>'Paramètres'!F44</f>
        <v/>
      </c>
      <c r="M45">
        <f>'Paramètres'!G44</f>
        <v/>
      </c>
      <c r="N45">
        <f>IF('Équipe'!B45="","",'Équipe'!B45)</f>
        <v/>
      </c>
    </row>
    <row r="46" ht="29" customHeight="1">
      <c r="A46" s="19" t="n"/>
      <c r="B46" s="20" t="n"/>
      <c r="C46" s="19" t="n"/>
      <c r="D46" s="19" t="n"/>
      <c r="E46" s="6">
        <f>IF(D46="","",IFERROR(INDEX('Équipe'!$D$4:$D$123,MATCH(D46,'Équipe'!$B$4:$B$123,0)),"Poste introuvable"))</f>
        <v/>
      </c>
      <c r="F46" s="19" t="n"/>
      <c r="G46" s="42" t="n"/>
      <c r="H46" s="19" t="n"/>
      <c r="I46" s="45" t="n"/>
      <c r="J46" s="6">
        <f>IF(A46="","",IF(D46="","Non attribuée",IF(OR(G46="",H46=""),"",IF(AND(H46&lt;&gt;"Terminée",G46&lt;'Paramètres'!$B$4),"En retard",IF(AND(H46&lt;&gt;"Terminée",G46&lt;='Paramètres'!$B$4+'Paramètres'!$B$8),"Échéance proche","")))))</f>
        <v/>
      </c>
      <c r="K46">
        <f>'Paramètres'!D45</f>
        <v/>
      </c>
      <c r="L46">
        <f>'Paramètres'!F45</f>
        <v/>
      </c>
      <c r="M46">
        <f>'Paramètres'!G45</f>
        <v/>
      </c>
      <c r="N46">
        <f>IF('Équipe'!B46="","",'Équipe'!B46)</f>
        <v/>
      </c>
    </row>
    <row r="47" ht="29" customHeight="1">
      <c r="A47" s="19" t="n"/>
      <c r="B47" s="20" t="n"/>
      <c r="C47" s="19" t="n"/>
      <c r="D47" s="19" t="n"/>
      <c r="E47" s="10">
        <f>IF(D47="","",IFERROR(INDEX('Équipe'!$D$4:$D$123,MATCH(D47,'Équipe'!$B$4:$B$123,0)),"Poste introuvable"))</f>
        <v/>
      </c>
      <c r="F47" s="19" t="n"/>
      <c r="G47" s="42" t="n"/>
      <c r="H47" s="19" t="n"/>
      <c r="I47" s="45" t="n"/>
      <c r="J47" s="10">
        <f>IF(A47="","",IF(D47="","Non attribuée",IF(OR(G47="",H47=""),"",IF(AND(H47&lt;&gt;"Terminée",G47&lt;'Paramètres'!$B$4),"En retard",IF(AND(H47&lt;&gt;"Terminée",G47&lt;='Paramètres'!$B$4+'Paramètres'!$B$8),"Échéance proche","")))))</f>
        <v/>
      </c>
      <c r="K47">
        <f>'Paramètres'!D46</f>
        <v/>
      </c>
      <c r="L47">
        <f>'Paramètres'!F46</f>
        <v/>
      </c>
      <c r="M47">
        <f>'Paramètres'!G46</f>
        <v/>
      </c>
      <c r="N47">
        <f>IF('Équipe'!B47="","",'Équipe'!B47)</f>
        <v/>
      </c>
    </row>
    <row r="48" ht="29" customHeight="1">
      <c r="A48" s="19" t="n"/>
      <c r="B48" s="20" t="n"/>
      <c r="C48" s="19" t="n"/>
      <c r="D48" s="19" t="n"/>
      <c r="E48" s="6">
        <f>IF(D48="","",IFERROR(INDEX('Équipe'!$D$4:$D$123,MATCH(D48,'Équipe'!$B$4:$B$123,0)),"Poste introuvable"))</f>
        <v/>
      </c>
      <c r="F48" s="19" t="n"/>
      <c r="G48" s="42" t="n"/>
      <c r="H48" s="19" t="n"/>
      <c r="I48" s="45" t="n"/>
      <c r="J48" s="6">
        <f>IF(A48="","",IF(D48="","Non attribuée",IF(OR(G48="",H48=""),"",IF(AND(H48&lt;&gt;"Terminée",G48&lt;'Paramètres'!$B$4),"En retard",IF(AND(H48&lt;&gt;"Terminée",G48&lt;='Paramètres'!$B$4+'Paramètres'!$B$8),"Échéance proche","")))))</f>
        <v/>
      </c>
      <c r="K48">
        <f>'Paramètres'!D47</f>
        <v/>
      </c>
      <c r="L48">
        <f>'Paramètres'!F47</f>
        <v/>
      </c>
      <c r="M48">
        <f>'Paramètres'!G47</f>
        <v/>
      </c>
      <c r="N48">
        <f>IF('Équipe'!B48="","",'Équipe'!B48)</f>
        <v/>
      </c>
    </row>
    <row r="49" ht="29" customHeight="1">
      <c r="A49" s="19" t="n"/>
      <c r="B49" s="20" t="n"/>
      <c r="C49" s="19" t="n"/>
      <c r="D49" s="19" t="n"/>
      <c r="E49" s="10">
        <f>IF(D49="","",IFERROR(INDEX('Équipe'!$D$4:$D$123,MATCH(D49,'Équipe'!$B$4:$B$123,0)),"Poste introuvable"))</f>
        <v/>
      </c>
      <c r="F49" s="19" t="n"/>
      <c r="G49" s="42" t="n"/>
      <c r="H49" s="19" t="n"/>
      <c r="I49" s="45" t="n"/>
      <c r="J49" s="10">
        <f>IF(A49="","",IF(D49="","Non attribuée",IF(OR(G49="",H49=""),"",IF(AND(H49&lt;&gt;"Terminée",G49&lt;'Paramètres'!$B$4),"En retard",IF(AND(H49&lt;&gt;"Terminée",G49&lt;='Paramètres'!$B$4+'Paramètres'!$B$8),"Échéance proche","")))))</f>
        <v/>
      </c>
      <c r="K49">
        <f>'Paramètres'!D48</f>
        <v/>
      </c>
      <c r="L49">
        <f>'Paramètres'!F48</f>
        <v/>
      </c>
      <c r="M49">
        <f>'Paramètres'!G48</f>
        <v/>
      </c>
      <c r="N49">
        <f>IF('Équipe'!B49="","",'Équipe'!B49)</f>
        <v/>
      </c>
    </row>
    <row r="50" ht="29" customHeight="1">
      <c r="A50" s="19" t="n"/>
      <c r="B50" s="20" t="n"/>
      <c r="C50" s="19" t="n"/>
      <c r="D50" s="19" t="n"/>
      <c r="E50" s="6">
        <f>IF(D50="","",IFERROR(INDEX('Équipe'!$D$4:$D$123,MATCH(D50,'Équipe'!$B$4:$B$123,0)),"Poste introuvable"))</f>
        <v/>
      </c>
      <c r="F50" s="19" t="n"/>
      <c r="G50" s="42" t="n"/>
      <c r="H50" s="19" t="n"/>
      <c r="I50" s="45" t="n"/>
      <c r="J50" s="6">
        <f>IF(A50="","",IF(D50="","Non attribuée",IF(OR(G50="",H50=""),"",IF(AND(H50&lt;&gt;"Terminée",G50&lt;'Paramètres'!$B$4),"En retard",IF(AND(H50&lt;&gt;"Terminée",G50&lt;='Paramètres'!$B$4+'Paramètres'!$B$8),"Échéance proche","")))))</f>
        <v/>
      </c>
      <c r="K50">
        <f>'Paramètres'!D49</f>
        <v/>
      </c>
      <c r="L50">
        <f>'Paramètres'!F49</f>
        <v/>
      </c>
      <c r="M50">
        <f>'Paramètres'!G49</f>
        <v/>
      </c>
      <c r="N50">
        <f>IF('Équipe'!B50="","",'Équipe'!B50)</f>
        <v/>
      </c>
    </row>
    <row r="51" ht="29" customHeight="1">
      <c r="A51" s="19" t="n"/>
      <c r="B51" s="20" t="n"/>
      <c r="C51" s="19" t="n"/>
      <c r="D51" s="19" t="n"/>
      <c r="E51" s="10">
        <f>IF(D51="","",IFERROR(INDEX('Équipe'!$D$4:$D$123,MATCH(D51,'Équipe'!$B$4:$B$123,0)),"Poste introuvable"))</f>
        <v/>
      </c>
      <c r="F51" s="19" t="n"/>
      <c r="G51" s="42" t="n"/>
      <c r="H51" s="19" t="n"/>
      <c r="I51" s="45" t="n"/>
      <c r="J51" s="10">
        <f>IF(A51="","",IF(D51="","Non attribuée",IF(OR(G51="",H51=""),"",IF(AND(H51&lt;&gt;"Terminée",G51&lt;'Paramètres'!$B$4),"En retard",IF(AND(H51&lt;&gt;"Terminée",G51&lt;='Paramètres'!$B$4+'Paramètres'!$B$8),"Échéance proche","")))))</f>
        <v/>
      </c>
      <c r="K51">
        <f>'Paramètres'!D50</f>
        <v/>
      </c>
      <c r="L51">
        <f>'Paramètres'!F50</f>
        <v/>
      </c>
      <c r="M51">
        <f>'Paramètres'!G50</f>
        <v/>
      </c>
      <c r="N51">
        <f>IF('Équipe'!B51="","",'Équipe'!B51)</f>
        <v/>
      </c>
    </row>
    <row r="52" ht="29" customHeight="1">
      <c r="A52" s="19" t="n"/>
      <c r="B52" s="20" t="n"/>
      <c r="C52" s="19" t="n"/>
      <c r="D52" s="19" t="n"/>
      <c r="E52" s="6">
        <f>IF(D52="","",IFERROR(INDEX('Équipe'!$D$4:$D$123,MATCH(D52,'Équipe'!$B$4:$B$123,0)),"Poste introuvable"))</f>
        <v/>
      </c>
      <c r="F52" s="19" t="n"/>
      <c r="G52" s="42" t="n"/>
      <c r="H52" s="19" t="n"/>
      <c r="I52" s="45" t="n"/>
      <c r="J52" s="6">
        <f>IF(A52="","",IF(D52="","Non attribuée",IF(OR(G52="",H52=""),"",IF(AND(H52&lt;&gt;"Terminée",G52&lt;'Paramètres'!$B$4),"En retard",IF(AND(H52&lt;&gt;"Terminée",G52&lt;='Paramètres'!$B$4+'Paramètres'!$B$8),"Échéance proche","")))))</f>
        <v/>
      </c>
      <c r="K52">
        <f>'Paramètres'!D51</f>
        <v/>
      </c>
      <c r="L52">
        <f>'Paramètres'!F51</f>
        <v/>
      </c>
      <c r="M52">
        <f>'Paramètres'!G51</f>
        <v/>
      </c>
      <c r="N52">
        <f>IF('Équipe'!B52="","",'Équipe'!B52)</f>
        <v/>
      </c>
    </row>
    <row r="53" ht="29" customHeight="1">
      <c r="A53" s="19" t="n"/>
      <c r="B53" s="20" t="n"/>
      <c r="C53" s="19" t="n"/>
      <c r="D53" s="19" t="n"/>
      <c r="E53" s="10">
        <f>IF(D53="","",IFERROR(INDEX('Équipe'!$D$4:$D$123,MATCH(D53,'Équipe'!$B$4:$B$123,0)),"Poste introuvable"))</f>
        <v/>
      </c>
      <c r="F53" s="19" t="n"/>
      <c r="G53" s="42" t="n"/>
      <c r="H53" s="19" t="n"/>
      <c r="I53" s="45" t="n"/>
      <c r="J53" s="10">
        <f>IF(A53="","",IF(D53="","Non attribuée",IF(OR(G53="",H53=""),"",IF(AND(H53&lt;&gt;"Terminée",G53&lt;'Paramètres'!$B$4),"En retard",IF(AND(H53&lt;&gt;"Terminée",G53&lt;='Paramètres'!$B$4+'Paramètres'!$B$8),"Échéance proche","")))))</f>
        <v/>
      </c>
      <c r="K53">
        <f>'Paramètres'!D52</f>
        <v/>
      </c>
      <c r="L53">
        <f>'Paramètres'!F52</f>
        <v/>
      </c>
      <c r="M53">
        <f>'Paramètres'!G52</f>
        <v/>
      </c>
      <c r="N53">
        <f>IF('Équipe'!B53="","",'Équipe'!B53)</f>
        <v/>
      </c>
    </row>
    <row r="54" ht="29" customHeight="1">
      <c r="A54" s="19" t="n"/>
      <c r="B54" s="20" t="n"/>
      <c r="C54" s="19" t="n"/>
      <c r="D54" s="19" t="n"/>
      <c r="E54" s="6">
        <f>IF(D54="","",IFERROR(INDEX('Équipe'!$D$4:$D$123,MATCH(D54,'Équipe'!$B$4:$B$123,0)),"Poste introuvable"))</f>
        <v/>
      </c>
      <c r="F54" s="19" t="n"/>
      <c r="G54" s="42" t="n"/>
      <c r="H54" s="19" t="n"/>
      <c r="I54" s="45" t="n"/>
      <c r="J54" s="6">
        <f>IF(A54="","",IF(D54="","Non attribuée",IF(OR(G54="",H54=""),"",IF(AND(H54&lt;&gt;"Terminée",G54&lt;'Paramètres'!$B$4),"En retard",IF(AND(H54&lt;&gt;"Terminée",G54&lt;='Paramètres'!$B$4+'Paramètres'!$B$8),"Échéance proche","")))))</f>
        <v/>
      </c>
      <c r="K54">
        <f>'Paramètres'!D53</f>
        <v/>
      </c>
      <c r="L54">
        <f>'Paramètres'!F53</f>
        <v/>
      </c>
      <c r="M54">
        <f>'Paramètres'!G53</f>
        <v/>
      </c>
      <c r="N54">
        <f>IF('Équipe'!B54="","",'Équipe'!B54)</f>
        <v/>
      </c>
    </row>
    <row r="55" ht="29" customHeight="1">
      <c r="A55" s="19" t="n"/>
      <c r="B55" s="20" t="n"/>
      <c r="C55" s="19" t="n"/>
      <c r="D55" s="19" t="n"/>
      <c r="E55" s="10">
        <f>IF(D55="","",IFERROR(INDEX('Équipe'!$D$4:$D$123,MATCH(D55,'Équipe'!$B$4:$B$123,0)),"Poste introuvable"))</f>
        <v/>
      </c>
      <c r="F55" s="19" t="n"/>
      <c r="G55" s="42" t="n"/>
      <c r="H55" s="19" t="n"/>
      <c r="I55" s="45" t="n"/>
      <c r="J55" s="10">
        <f>IF(A55="","",IF(D55="","Non attribuée",IF(OR(G55="",H55=""),"",IF(AND(H55&lt;&gt;"Terminée",G55&lt;'Paramètres'!$B$4),"En retard",IF(AND(H55&lt;&gt;"Terminée",G55&lt;='Paramètres'!$B$4+'Paramètres'!$B$8),"Échéance proche","")))))</f>
        <v/>
      </c>
      <c r="K55">
        <f>'Paramètres'!D54</f>
        <v/>
      </c>
      <c r="L55">
        <f>'Paramètres'!F54</f>
        <v/>
      </c>
      <c r="M55">
        <f>'Paramètres'!G54</f>
        <v/>
      </c>
      <c r="N55">
        <f>IF('Équipe'!B55="","",'Équipe'!B55)</f>
        <v/>
      </c>
    </row>
    <row r="56" ht="29" customHeight="1">
      <c r="A56" s="19" t="n"/>
      <c r="B56" s="20" t="n"/>
      <c r="C56" s="19" t="n"/>
      <c r="D56" s="19" t="n"/>
      <c r="E56" s="6">
        <f>IF(D56="","",IFERROR(INDEX('Équipe'!$D$4:$D$123,MATCH(D56,'Équipe'!$B$4:$B$123,0)),"Poste introuvable"))</f>
        <v/>
      </c>
      <c r="F56" s="19" t="n"/>
      <c r="G56" s="42" t="n"/>
      <c r="H56" s="19" t="n"/>
      <c r="I56" s="45" t="n"/>
      <c r="J56" s="6">
        <f>IF(A56="","",IF(D56="","Non attribuée",IF(OR(G56="",H56=""),"",IF(AND(H56&lt;&gt;"Terminée",G56&lt;'Paramètres'!$B$4),"En retard",IF(AND(H56&lt;&gt;"Terminée",G56&lt;='Paramètres'!$B$4+'Paramètres'!$B$8),"Échéance proche","")))))</f>
        <v/>
      </c>
      <c r="K56">
        <f>'Paramètres'!D55</f>
        <v/>
      </c>
      <c r="L56">
        <f>'Paramètres'!F55</f>
        <v/>
      </c>
      <c r="M56">
        <f>'Paramètres'!G55</f>
        <v/>
      </c>
      <c r="N56">
        <f>IF('Équipe'!B56="","",'Équipe'!B56)</f>
        <v/>
      </c>
    </row>
    <row r="57" ht="29" customHeight="1">
      <c r="A57" s="19" t="n"/>
      <c r="B57" s="20" t="n"/>
      <c r="C57" s="19" t="n"/>
      <c r="D57" s="19" t="n"/>
      <c r="E57" s="10">
        <f>IF(D57="","",IFERROR(INDEX('Équipe'!$D$4:$D$123,MATCH(D57,'Équipe'!$B$4:$B$123,0)),"Poste introuvable"))</f>
        <v/>
      </c>
      <c r="F57" s="19" t="n"/>
      <c r="G57" s="42" t="n"/>
      <c r="H57" s="19" t="n"/>
      <c r="I57" s="45" t="n"/>
      <c r="J57" s="10">
        <f>IF(A57="","",IF(D57="","Non attribuée",IF(OR(G57="",H57=""),"",IF(AND(H57&lt;&gt;"Terminée",G57&lt;'Paramètres'!$B$4),"En retard",IF(AND(H57&lt;&gt;"Terminée",G57&lt;='Paramètres'!$B$4+'Paramètres'!$B$8),"Échéance proche","")))))</f>
        <v/>
      </c>
      <c r="K57">
        <f>'Paramètres'!D56</f>
        <v/>
      </c>
      <c r="L57">
        <f>'Paramètres'!F56</f>
        <v/>
      </c>
      <c r="M57">
        <f>'Paramètres'!G56</f>
        <v/>
      </c>
      <c r="N57">
        <f>IF('Équipe'!B57="","",'Équipe'!B57)</f>
        <v/>
      </c>
    </row>
    <row r="58" ht="29" customHeight="1">
      <c r="A58" s="19" t="n"/>
      <c r="B58" s="20" t="n"/>
      <c r="C58" s="19" t="n"/>
      <c r="D58" s="19" t="n"/>
      <c r="E58" s="6">
        <f>IF(D58="","",IFERROR(INDEX('Équipe'!$D$4:$D$123,MATCH(D58,'Équipe'!$B$4:$B$123,0)),"Poste introuvable"))</f>
        <v/>
      </c>
      <c r="F58" s="19" t="n"/>
      <c r="G58" s="42" t="n"/>
      <c r="H58" s="19" t="n"/>
      <c r="I58" s="45" t="n"/>
      <c r="J58" s="6">
        <f>IF(A58="","",IF(D58="","Non attribuée",IF(OR(G58="",H58=""),"",IF(AND(H58&lt;&gt;"Terminée",G58&lt;'Paramètres'!$B$4),"En retard",IF(AND(H58&lt;&gt;"Terminée",G58&lt;='Paramètres'!$B$4+'Paramètres'!$B$8),"Échéance proche","")))))</f>
        <v/>
      </c>
      <c r="K58">
        <f>'Paramètres'!D57</f>
        <v/>
      </c>
      <c r="L58">
        <f>'Paramètres'!F57</f>
        <v/>
      </c>
      <c r="M58">
        <f>'Paramètres'!G57</f>
        <v/>
      </c>
      <c r="N58">
        <f>IF('Équipe'!B58="","",'Équipe'!B58)</f>
        <v/>
      </c>
    </row>
    <row r="59" ht="29" customHeight="1">
      <c r="A59" s="19" t="n"/>
      <c r="B59" s="20" t="n"/>
      <c r="C59" s="19" t="n"/>
      <c r="D59" s="19" t="n"/>
      <c r="E59" s="10">
        <f>IF(D59="","",IFERROR(INDEX('Équipe'!$D$4:$D$123,MATCH(D59,'Équipe'!$B$4:$B$123,0)),"Poste introuvable"))</f>
        <v/>
      </c>
      <c r="F59" s="19" t="n"/>
      <c r="G59" s="42" t="n"/>
      <c r="H59" s="19" t="n"/>
      <c r="I59" s="45" t="n"/>
      <c r="J59" s="10">
        <f>IF(A59="","",IF(D59="","Non attribuée",IF(OR(G59="",H59=""),"",IF(AND(H59&lt;&gt;"Terminée",G59&lt;'Paramètres'!$B$4),"En retard",IF(AND(H59&lt;&gt;"Terminée",G59&lt;='Paramètres'!$B$4+'Paramètres'!$B$8),"Échéance proche","")))))</f>
        <v/>
      </c>
      <c r="K59">
        <f>'Paramètres'!D58</f>
        <v/>
      </c>
      <c r="L59">
        <f>'Paramètres'!F58</f>
        <v/>
      </c>
      <c r="M59">
        <f>'Paramètres'!G58</f>
        <v/>
      </c>
      <c r="N59">
        <f>IF('Équipe'!B59="","",'Équipe'!B59)</f>
        <v/>
      </c>
    </row>
    <row r="60" ht="29" customHeight="1">
      <c r="A60" s="19" t="n"/>
      <c r="B60" s="20" t="n"/>
      <c r="C60" s="19" t="n"/>
      <c r="D60" s="19" t="n"/>
      <c r="E60" s="6">
        <f>IF(D60="","",IFERROR(INDEX('Équipe'!$D$4:$D$123,MATCH(D60,'Équipe'!$B$4:$B$123,0)),"Poste introuvable"))</f>
        <v/>
      </c>
      <c r="F60" s="19" t="n"/>
      <c r="G60" s="42" t="n"/>
      <c r="H60" s="19" t="n"/>
      <c r="I60" s="45" t="n"/>
      <c r="J60" s="6">
        <f>IF(A60="","",IF(D60="","Non attribuée",IF(OR(G60="",H60=""),"",IF(AND(H60&lt;&gt;"Terminée",G60&lt;'Paramètres'!$B$4),"En retard",IF(AND(H60&lt;&gt;"Terminée",G60&lt;='Paramètres'!$B$4+'Paramètres'!$B$8),"Échéance proche","")))))</f>
        <v/>
      </c>
      <c r="K60">
        <f>'Paramètres'!D59</f>
        <v/>
      </c>
      <c r="L60">
        <f>'Paramètres'!F59</f>
        <v/>
      </c>
      <c r="M60">
        <f>'Paramètres'!G59</f>
        <v/>
      </c>
      <c r="N60">
        <f>IF('Équipe'!B60="","",'Équipe'!B60)</f>
        <v/>
      </c>
    </row>
    <row r="61" ht="29" customHeight="1">
      <c r="A61" s="19" t="n"/>
      <c r="B61" s="20" t="n"/>
      <c r="C61" s="19" t="n"/>
      <c r="D61" s="19" t="n"/>
      <c r="E61" s="10">
        <f>IF(D61="","",IFERROR(INDEX('Équipe'!$D$4:$D$123,MATCH(D61,'Équipe'!$B$4:$B$123,0)),"Poste introuvable"))</f>
        <v/>
      </c>
      <c r="F61" s="19" t="n"/>
      <c r="G61" s="42" t="n"/>
      <c r="H61" s="19" t="n"/>
      <c r="I61" s="45" t="n"/>
      <c r="J61" s="10">
        <f>IF(A61="","",IF(D61="","Non attribuée",IF(OR(G61="",H61=""),"",IF(AND(H61&lt;&gt;"Terminée",G61&lt;'Paramètres'!$B$4),"En retard",IF(AND(H61&lt;&gt;"Terminée",G61&lt;='Paramètres'!$B$4+'Paramètres'!$B$8),"Échéance proche","")))))</f>
        <v/>
      </c>
      <c r="K61">
        <f>'Paramètres'!D60</f>
        <v/>
      </c>
      <c r="L61">
        <f>'Paramètres'!F60</f>
        <v/>
      </c>
      <c r="M61">
        <f>'Paramètres'!G60</f>
        <v/>
      </c>
      <c r="N61">
        <f>IF('Équipe'!B61="","",'Équipe'!B61)</f>
        <v/>
      </c>
    </row>
    <row r="62" ht="29" customHeight="1">
      <c r="A62" s="19" t="n"/>
      <c r="B62" s="20" t="n"/>
      <c r="C62" s="19" t="n"/>
      <c r="D62" s="19" t="n"/>
      <c r="E62" s="6">
        <f>IF(D62="","",IFERROR(INDEX('Équipe'!$D$4:$D$123,MATCH(D62,'Équipe'!$B$4:$B$123,0)),"Poste introuvable"))</f>
        <v/>
      </c>
      <c r="F62" s="19" t="n"/>
      <c r="G62" s="42" t="n"/>
      <c r="H62" s="19" t="n"/>
      <c r="I62" s="45" t="n"/>
      <c r="J62" s="6">
        <f>IF(A62="","",IF(D62="","Non attribuée",IF(OR(G62="",H62=""),"",IF(AND(H62&lt;&gt;"Terminée",G62&lt;'Paramètres'!$B$4),"En retard",IF(AND(H62&lt;&gt;"Terminée",G62&lt;='Paramètres'!$B$4+'Paramètres'!$B$8),"Échéance proche","")))))</f>
        <v/>
      </c>
      <c r="K62">
        <f>'Paramètres'!D61</f>
        <v/>
      </c>
      <c r="L62">
        <f>'Paramètres'!F61</f>
        <v/>
      </c>
      <c r="M62">
        <f>'Paramètres'!G61</f>
        <v/>
      </c>
      <c r="N62">
        <f>IF('Équipe'!B62="","",'Équipe'!B62)</f>
        <v/>
      </c>
    </row>
    <row r="63" ht="29" customHeight="1">
      <c r="A63" s="19" t="n"/>
      <c r="B63" s="20" t="n"/>
      <c r="C63" s="19" t="n"/>
      <c r="D63" s="19" t="n"/>
      <c r="E63" s="10">
        <f>IF(D63="","",IFERROR(INDEX('Équipe'!$D$4:$D$123,MATCH(D63,'Équipe'!$B$4:$B$123,0)),"Poste introuvable"))</f>
        <v/>
      </c>
      <c r="F63" s="19" t="n"/>
      <c r="G63" s="42" t="n"/>
      <c r="H63" s="19" t="n"/>
      <c r="I63" s="45" t="n"/>
      <c r="J63" s="10">
        <f>IF(A63="","",IF(D63="","Non attribuée",IF(OR(G63="",H63=""),"",IF(AND(H63&lt;&gt;"Terminée",G63&lt;'Paramètres'!$B$4),"En retard",IF(AND(H63&lt;&gt;"Terminée",G63&lt;='Paramètres'!$B$4+'Paramètres'!$B$8),"Échéance proche","")))))</f>
        <v/>
      </c>
      <c r="K63">
        <f>'Paramètres'!D62</f>
        <v/>
      </c>
      <c r="L63">
        <f>'Paramètres'!F62</f>
        <v/>
      </c>
      <c r="M63">
        <f>'Paramètres'!G62</f>
        <v/>
      </c>
      <c r="N63">
        <f>IF('Équipe'!B63="","",'Équipe'!B63)</f>
        <v/>
      </c>
    </row>
    <row r="64" ht="29" customHeight="1">
      <c r="A64" s="19" t="n"/>
      <c r="B64" s="20" t="n"/>
      <c r="C64" s="19" t="n"/>
      <c r="D64" s="19" t="n"/>
      <c r="E64" s="6">
        <f>IF(D64="","",IFERROR(INDEX('Équipe'!$D$4:$D$123,MATCH(D64,'Équipe'!$B$4:$B$123,0)),"Poste introuvable"))</f>
        <v/>
      </c>
      <c r="F64" s="19" t="n"/>
      <c r="G64" s="42" t="n"/>
      <c r="H64" s="19" t="n"/>
      <c r="I64" s="45" t="n"/>
      <c r="J64" s="6">
        <f>IF(A64="","",IF(D64="","Non attribuée",IF(OR(G64="",H64=""),"",IF(AND(H64&lt;&gt;"Terminée",G64&lt;'Paramètres'!$B$4),"En retard",IF(AND(H64&lt;&gt;"Terminée",G64&lt;='Paramètres'!$B$4+'Paramètres'!$B$8),"Échéance proche","")))))</f>
        <v/>
      </c>
      <c r="K64">
        <f>'Paramètres'!D63</f>
        <v/>
      </c>
      <c r="L64">
        <f>'Paramètres'!F63</f>
        <v/>
      </c>
      <c r="M64">
        <f>'Paramètres'!G63</f>
        <v/>
      </c>
      <c r="N64">
        <f>IF('Équipe'!B64="","",'Équipe'!B64)</f>
        <v/>
      </c>
    </row>
    <row r="65" ht="29" customHeight="1">
      <c r="A65" s="19" t="n"/>
      <c r="B65" s="20" t="n"/>
      <c r="C65" s="19" t="n"/>
      <c r="D65" s="19" t="n"/>
      <c r="E65" s="10">
        <f>IF(D65="","",IFERROR(INDEX('Équipe'!$D$4:$D$123,MATCH(D65,'Équipe'!$B$4:$B$123,0)),"Poste introuvable"))</f>
        <v/>
      </c>
      <c r="F65" s="19" t="n"/>
      <c r="G65" s="42" t="n"/>
      <c r="H65" s="19" t="n"/>
      <c r="I65" s="45" t="n"/>
      <c r="J65" s="10">
        <f>IF(A65="","",IF(D65="","Non attribuée",IF(OR(G65="",H65=""),"",IF(AND(H65&lt;&gt;"Terminée",G65&lt;'Paramètres'!$B$4),"En retard",IF(AND(H65&lt;&gt;"Terminée",G65&lt;='Paramètres'!$B$4+'Paramètres'!$B$8),"Échéance proche","")))))</f>
        <v/>
      </c>
      <c r="K65">
        <f>'Paramètres'!D64</f>
        <v/>
      </c>
      <c r="L65">
        <f>'Paramètres'!F64</f>
        <v/>
      </c>
      <c r="M65">
        <f>'Paramètres'!G64</f>
        <v/>
      </c>
      <c r="N65">
        <f>IF('Équipe'!B65="","",'Équipe'!B65)</f>
        <v/>
      </c>
    </row>
    <row r="66" ht="29" customHeight="1">
      <c r="A66" s="19" t="n"/>
      <c r="B66" s="20" t="n"/>
      <c r="C66" s="19" t="n"/>
      <c r="D66" s="19" t="n"/>
      <c r="E66" s="6">
        <f>IF(D66="","",IFERROR(INDEX('Équipe'!$D$4:$D$123,MATCH(D66,'Équipe'!$B$4:$B$123,0)),"Poste introuvable"))</f>
        <v/>
      </c>
      <c r="F66" s="19" t="n"/>
      <c r="G66" s="42" t="n"/>
      <c r="H66" s="19" t="n"/>
      <c r="I66" s="45" t="n"/>
      <c r="J66" s="6">
        <f>IF(A66="","",IF(D66="","Non attribuée",IF(OR(G66="",H66=""),"",IF(AND(H66&lt;&gt;"Terminée",G66&lt;'Paramètres'!$B$4),"En retard",IF(AND(H66&lt;&gt;"Terminée",G66&lt;='Paramètres'!$B$4+'Paramètres'!$B$8),"Échéance proche","")))))</f>
        <v/>
      </c>
      <c r="K66">
        <f>'Paramètres'!D65</f>
        <v/>
      </c>
      <c r="L66">
        <f>'Paramètres'!F65</f>
        <v/>
      </c>
      <c r="M66">
        <f>'Paramètres'!G65</f>
        <v/>
      </c>
      <c r="N66">
        <f>IF('Équipe'!B66="","",'Équipe'!B66)</f>
        <v/>
      </c>
    </row>
    <row r="67" ht="29" customHeight="1">
      <c r="A67" s="19" t="n"/>
      <c r="B67" s="20" t="n"/>
      <c r="C67" s="19" t="n"/>
      <c r="D67" s="19" t="n"/>
      <c r="E67" s="10">
        <f>IF(D67="","",IFERROR(INDEX('Équipe'!$D$4:$D$123,MATCH(D67,'Équipe'!$B$4:$B$123,0)),"Poste introuvable"))</f>
        <v/>
      </c>
      <c r="F67" s="19" t="n"/>
      <c r="G67" s="42" t="n"/>
      <c r="H67" s="19" t="n"/>
      <c r="I67" s="45" t="n"/>
      <c r="J67" s="10">
        <f>IF(A67="","",IF(D67="","Non attribuée",IF(OR(G67="",H67=""),"",IF(AND(H67&lt;&gt;"Terminée",G67&lt;'Paramètres'!$B$4),"En retard",IF(AND(H67&lt;&gt;"Terminée",G67&lt;='Paramètres'!$B$4+'Paramètres'!$B$8),"Échéance proche","")))))</f>
        <v/>
      </c>
      <c r="K67">
        <f>'Paramètres'!D66</f>
        <v/>
      </c>
      <c r="L67">
        <f>'Paramètres'!F66</f>
        <v/>
      </c>
      <c r="M67">
        <f>'Paramètres'!G66</f>
        <v/>
      </c>
      <c r="N67">
        <f>IF('Équipe'!B67="","",'Équipe'!B67)</f>
        <v/>
      </c>
    </row>
    <row r="68" ht="29" customHeight="1">
      <c r="A68" s="19" t="n"/>
      <c r="B68" s="20" t="n"/>
      <c r="C68" s="19" t="n"/>
      <c r="D68" s="19" t="n"/>
      <c r="E68" s="6">
        <f>IF(D68="","",IFERROR(INDEX('Équipe'!$D$4:$D$123,MATCH(D68,'Équipe'!$B$4:$B$123,0)),"Poste introuvable"))</f>
        <v/>
      </c>
      <c r="F68" s="19" t="n"/>
      <c r="G68" s="42" t="n"/>
      <c r="H68" s="19" t="n"/>
      <c r="I68" s="45" t="n"/>
      <c r="J68" s="6">
        <f>IF(A68="","",IF(D68="","Non attribuée",IF(OR(G68="",H68=""),"",IF(AND(H68&lt;&gt;"Terminée",G68&lt;'Paramètres'!$B$4),"En retard",IF(AND(H68&lt;&gt;"Terminée",G68&lt;='Paramètres'!$B$4+'Paramètres'!$B$8),"Échéance proche","")))))</f>
        <v/>
      </c>
      <c r="K68">
        <f>'Paramètres'!D67</f>
        <v/>
      </c>
      <c r="L68">
        <f>'Paramètres'!F67</f>
        <v/>
      </c>
      <c r="M68">
        <f>'Paramètres'!G67</f>
        <v/>
      </c>
      <c r="N68">
        <f>IF('Équipe'!B68="","",'Équipe'!B68)</f>
        <v/>
      </c>
    </row>
    <row r="69" ht="29" customHeight="1">
      <c r="A69" s="19" t="n"/>
      <c r="B69" s="20" t="n"/>
      <c r="C69" s="19" t="n"/>
      <c r="D69" s="19" t="n"/>
      <c r="E69" s="10">
        <f>IF(D69="","",IFERROR(INDEX('Équipe'!$D$4:$D$123,MATCH(D69,'Équipe'!$B$4:$B$123,0)),"Poste introuvable"))</f>
        <v/>
      </c>
      <c r="F69" s="19" t="n"/>
      <c r="G69" s="42" t="n"/>
      <c r="H69" s="19" t="n"/>
      <c r="I69" s="45" t="n"/>
      <c r="J69" s="10">
        <f>IF(A69="","",IF(D69="","Non attribuée",IF(OR(G69="",H69=""),"",IF(AND(H69&lt;&gt;"Terminée",G69&lt;'Paramètres'!$B$4),"En retard",IF(AND(H69&lt;&gt;"Terminée",G69&lt;='Paramètres'!$B$4+'Paramètres'!$B$8),"Échéance proche","")))))</f>
        <v/>
      </c>
      <c r="K69">
        <f>'Paramètres'!D68</f>
        <v/>
      </c>
      <c r="L69">
        <f>'Paramètres'!F68</f>
        <v/>
      </c>
      <c r="M69">
        <f>'Paramètres'!G68</f>
        <v/>
      </c>
      <c r="N69">
        <f>IF('Équipe'!B69="","",'Équipe'!B69)</f>
        <v/>
      </c>
    </row>
    <row r="70" ht="29" customHeight="1">
      <c r="A70" s="19" t="n"/>
      <c r="B70" s="20" t="n"/>
      <c r="C70" s="19" t="n"/>
      <c r="D70" s="19" t="n"/>
      <c r="E70" s="6">
        <f>IF(D70="","",IFERROR(INDEX('Équipe'!$D$4:$D$123,MATCH(D70,'Équipe'!$B$4:$B$123,0)),"Poste introuvable"))</f>
        <v/>
      </c>
      <c r="F70" s="19" t="n"/>
      <c r="G70" s="42" t="n"/>
      <c r="H70" s="19" t="n"/>
      <c r="I70" s="45" t="n"/>
      <c r="J70" s="6">
        <f>IF(A70="","",IF(D70="","Non attribuée",IF(OR(G70="",H70=""),"",IF(AND(H70&lt;&gt;"Terminée",G70&lt;'Paramètres'!$B$4),"En retard",IF(AND(H70&lt;&gt;"Terminée",G70&lt;='Paramètres'!$B$4+'Paramètres'!$B$8),"Échéance proche","")))))</f>
        <v/>
      </c>
      <c r="K70">
        <f>'Paramètres'!D69</f>
        <v/>
      </c>
      <c r="L70">
        <f>'Paramètres'!F69</f>
        <v/>
      </c>
      <c r="M70">
        <f>'Paramètres'!G69</f>
        <v/>
      </c>
      <c r="N70">
        <f>IF('Équipe'!B70="","",'Équipe'!B70)</f>
        <v/>
      </c>
    </row>
    <row r="71" ht="29" customHeight="1">
      <c r="A71" s="19" t="n"/>
      <c r="B71" s="20" t="n"/>
      <c r="C71" s="19" t="n"/>
      <c r="D71" s="19" t="n"/>
      <c r="E71" s="10">
        <f>IF(D71="","",IFERROR(INDEX('Équipe'!$D$4:$D$123,MATCH(D71,'Équipe'!$B$4:$B$123,0)),"Poste introuvable"))</f>
        <v/>
      </c>
      <c r="F71" s="19" t="n"/>
      <c r="G71" s="42" t="n"/>
      <c r="H71" s="19" t="n"/>
      <c r="I71" s="45" t="n"/>
      <c r="J71" s="10">
        <f>IF(A71="","",IF(D71="","Non attribuée",IF(OR(G71="",H71=""),"",IF(AND(H71&lt;&gt;"Terminée",G71&lt;'Paramètres'!$B$4),"En retard",IF(AND(H71&lt;&gt;"Terminée",G71&lt;='Paramètres'!$B$4+'Paramètres'!$B$8),"Échéance proche","")))))</f>
        <v/>
      </c>
      <c r="K71">
        <f>'Paramètres'!D70</f>
        <v/>
      </c>
      <c r="L71">
        <f>'Paramètres'!F70</f>
        <v/>
      </c>
      <c r="M71">
        <f>'Paramètres'!G70</f>
        <v/>
      </c>
      <c r="N71">
        <f>IF('Équipe'!B71="","",'Équipe'!B71)</f>
        <v/>
      </c>
    </row>
    <row r="72" ht="29" customHeight="1">
      <c r="A72" s="19" t="n"/>
      <c r="B72" s="20" t="n"/>
      <c r="C72" s="19" t="n"/>
      <c r="D72" s="19" t="n"/>
      <c r="E72" s="6">
        <f>IF(D72="","",IFERROR(INDEX('Équipe'!$D$4:$D$123,MATCH(D72,'Équipe'!$B$4:$B$123,0)),"Poste introuvable"))</f>
        <v/>
      </c>
      <c r="F72" s="19" t="n"/>
      <c r="G72" s="42" t="n"/>
      <c r="H72" s="19" t="n"/>
      <c r="I72" s="45" t="n"/>
      <c r="J72" s="6">
        <f>IF(A72="","",IF(D72="","Non attribuée",IF(OR(G72="",H72=""),"",IF(AND(H72&lt;&gt;"Terminée",G72&lt;'Paramètres'!$B$4),"En retard",IF(AND(H72&lt;&gt;"Terminée",G72&lt;='Paramètres'!$B$4+'Paramètres'!$B$8),"Échéance proche","")))))</f>
        <v/>
      </c>
      <c r="K72">
        <f>'Paramètres'!D71</f>
        <v/>
      </c>
      <c r="L72">
        <f>'Paramètres'!F71</f>
        <v/>
      </c>
      <c r="M72">
        <f>'Paramètres'!G71</f>
        <v/>
      </c>
      <c r="N72">
        <f>IF('Équipe'!B72="","",'Équipe'!B72)</f>
        <v/>
      </c>
    </row>
    <row r="73" ht="29" customHeight="1">
      <c r="A73" s="19" t="n"/>
      <c r="B73" s="20" t="n"/>
      <c r="C73" s="19" t="n"/>
      <c r="D73" s="19" t="n"/>
      <c r="E73" s="10">
        <f>IF(D73="","",IFERROR(INDEX('Équipe'!$D$4:$D$123,MATCH(D73,'Équipe'!$B$4:$B$123,0)),"Poste introuvable"))</f>
        <v/>
      </c>
      <c r="F73" s="19" t="n"/>
      <c r="G73" s="42" t="n"/>
      <c r="H73" s="19" t="n"/>
      <c r="I73" s="45" t="n"/>
      <c r="J73" s="10">
        <f>IF(A73="","",IF(D73="","Non attribuée",IF(OR(G73="",H73=""),"",IF(AND(H73&lt;&gt;"Terminée",G73&lt;'Paramètres'!$B$4),"En retard",IF(AND(H73&lt;&gt;"Terminée",G73&lt;='Paramètres'!$B$4+'Paramètres'!$B$8),"Échéance proche","")))))</f>
        <v/>
      </c>
      <c r="K73">
        <f>'Paramètres'!D72</f>
        <v/>
      </c>
      <c r="L73">
        <f>'Paramètres'!F72</f>
        <v/>
      </c>
      <c r="M73">
        <f>'Paramètres'!G72</f>
        <v/>
      </c>
      <c r="N73">
        <f>IF('Équipe'!B73="","",'Équipe'!B73)</f>
        <v/>
      </c>
    </row>
    <row r="74" ht="29" customHeight="1">
      <c r="A74" s="19" t="n"/>
      <c r="B74" s="20" t="n"/>
      <c r="C74" s="19" t="n"/>
      <c r="D74" s="19" t="n"/>
      <c r="E74" s="6">
        <f>IF(D74="","",IFERROR(INDEX('Équipe'!$D$4:$D$123,MATCH(D74,'Équipe'!$B$4:$B$123,0)),"Poste introuvable"))</f>
        <v/>
      </c>
      <c r="F74" s="19" t="n"/>
      <c r="G74" s="42" t="n"/>
      <c r="H74" s="19" t="n"/>
      <c r="I74" s="45" t="n"/>
      <c r="J74" s="6">
        <f>IF(A74="","",IF(D74="","Non attribuée",IF(OR(G74="",H74=""),"",IF(AND(H74&lt;&gt;"Terminée",G74&lt;'Paramètres'!$B$4),"En retard",IF(AND(H74&lt;&gt;"Terminée",G74&lt;='Paramètres'!$B$4+'Paramètres'!$B$8),"Échéance proche","")))))</f>
        <v/>
      </c>
      <c r="K74">
        <f>'Paramètres'!D73</f>
        <v/>
      </c>
      <c r="L74">
        <f>'Paramètres'!F73</f>
        <v/>
      </c>
      <c r="M74">
        <f>'Paramètres'!G73</f>
        <v/>
      </c>
      <c r="N74">
        <f>IF('Équipe'!B74="","",'Équipe'!B74)</f>
        <v/>
      </c>
    </row>
    <row r="75" ht="29" customHeight="1">
      <c r="A75" s="19" t="n"/>
      <c r="B75" s="20" t="n"/>
      <c r="C75" s="19" t="n"/>
      <c r="D75" s="19" t="n"/>
      <c r="E75" s="10">
        <f>IF(D75="","",IFERROR(INDEX('Équipe'!$D$4:$D$123,MATCH(D75,'Équipe'!$B$4:$B$123,0)),"Poste introuvable"))</f>
        <v/>
      </c>
      <c r="F75" s="19" t="n"/>
      <c r="G75" s="42" t="n"/>
      <c r="H75" s="19" t="n"/>
      <c r="I75" s="45" t="n"/>
      <c r="J75" s="10">
        <f>IF(A75="","",IF(D75="","Non attribuée",IF(OR(G75="",H75=""),"",IF(AND(H75&lt;&gt;"Terminée",G75&lt;'Paramètres'!$B$4),"En retard",IF(AND(H75&lt;&gt;"Terminée",G75&lt;='Paramètres'!$B$4+'Paramètres'!$B$8),"Échéance proche","")))))</f>
        <v/>
      </c>
      <c r="K75">
        <f>'Paramètres'!D74</f>
        <v/>
      </c>
      <c r="L75">
        <f>'Paramètres'!F74</f>
        <v/>
      </c>
      <c r="M75">
        <f>'Paramètres'!G74</f>
        <v/>
      </c>
      <c r="N75">
        <f>IF('Équipe'!B75="","",'Équipe'!B75)</f>
        <v/>
      </c>
    </row>
    <row r="76" ht="29" customHeight="1">
      <c r="A76" s="19" t="n"/>
      <c r="B76" s="20" t="n"/>
      <c r="C76" s="19" t="n"/>
      <c r="D76" s="19" t="n"/>
      <c r="E76" s="6">
        <f>IF(D76="","",IFERROR(INDEX('Équipe'!$D$4:$D$123,MATCH(D76,'Équipe'!$B$4:$B$123,0)),"Poste introuvable"))</f>
        <v/>
      </c>
      <c r="F76" s="19" t="n"/>
      <c r="G76" s="42" t="n"/>
      <c r="H76" s="19" t="n"/>
      <c r="I76" s="45" t="n"/>
      <c r="J76" s="6">
        <f>IF(A76="","",IF(D76="","Non attribuée",IF(OR(G76="",H76=""),"",IF(AND(H76&lt;&gt;"Terminée",G76&lt;'Paramètres'!$B$4),"En retard",IF(AND(H76&lt;&gt;"Terminée",G76&lt;='Paramètres'!$B$4+'Paramètres'!$B$8),"Échéance proche","")))))</f>
        <v/>
      </c>
      <c r="K76">
        <f>'Paramètres'!D75</f>
        <v/>
      </c>
      <c r="L76">
        <f>'Paramètres'!F75</f>
        <v/>
      </c>
      <c r="M76">
        <f>'Paramètres'!G75</f>
        <v/>
      </c>
      <c r="N76">
        <f>IF('Équipe'!B76="","",'Équipe'!B76)</f>
        <v/>
      </c>
    </row>
    <row r="77" ht="29" customHeight="1">
      <c r="A77" s="19" t="n"/>
      <c r="B77" s="20" t="n"/>
      <c r="C77" s="19" t="n"/>
      <c r="D77" s="19" t="n"/>
      <c r="E77" s="10">
        <f>IF(D77="","",IFERROR(INDEX('Équipe'!$D$4:$D$123,MATCH(D77,'Équipe'!$B$4:$B$123,0)),"Poste introuvable"))</f>
        <v/>
      </c>
      <c r="F77" s="19" t="n"/>
      <c r="G77" s="42" t="n"/>
      <c r="H77" s="19" t="n"/>
      <c r="I77" s="45" t="n"/>
      <c r="J77" s="10">
        <f>IF(A77="","",IF(D77="","Non attribuée",IF(OR(G77="",H77=""),"",IF(AND(H77&lt;&gt;"Terminée",G77&lt;'Paramètres'!$B$4),"En retard",IF(AND(H77&lt;&gt;"Terminée",G77&lt;='Paramètres'!$B$4+'Paramètres'!$B$8),"Échéance proche","")))))</f>
        <v/>
      </c>
      <c r="K77">
        <f>'Paramètres'!D76</f>
        <v/>
      </c>
      <c r="L77">
        <f>'Paramètres'!F76</f>
        <v/>
      </c>
      <c r="M77">
        <f>'Paramètres'!G76</f>
        <v/>
      </c>
      <c r="N77">
        <f>IF('Équipe'!B77="","",'Équipe'!B77)</f>
        <v/>
      </c>
    </row>
    <row r="78" ht="29" customHeight="1">
      <c r="A78" s="19" t="n"/>
      <c r="B78" s="20" t="n"/>
      <c r="C78" s="19" t="n"/>
      <c r="D78" s="19" t="n"/>
      <c r="E78" s="6">
        <f>IF(D78="","",IFERROR(INDEX('Équipe'!$D$4:$D$123,MATCH(D78,'Équipe'!$B$4:$B$123,0)),"Poste introuvable"))</f>
        <v/>
      </c>
      <c r="F78" s="19" t="n"/>
      <c r="G78" s="42" t="n"/>
      <c r="H78" s="19" t="n"/>
      <c r="I78" s="45" t="n"/>
      <c r="J78" s="6">
        <f>IF(A78="","",IF(D78="","Non attribuée",IF(OR(G78="",H78=""),"",IF(AND(H78&lt;&gt;"Terminée",G78&lt;'Paramètres'!$B$4),"En retard",IF(AND(H78&lt;&gt;"Terminée",G78&lt;='Paramètres'!$B$4+'Paramètres'!$B$8),"Échéance proche","")))))</f>
        <v/>
      </c>
      <c r="K78">
        <f>'Paramètres'!D77</f>
        <v/>
      </c>
      <c r="L78">
        <f>'Paramètres'!F77</f>
        <v/>
      </c>
      <c r="M78">
        <f>'Paramètres'!G77</f>
        <v/>
      </c>
      <c r="N78">
        <f>IF('Équipe'!B78="","",'Équipe'!B78)</f>
        <v/>
      </c>
    </row>
    <row r="79" ht="29" customHeight="1">
      <c r="A79" s="19" t="n"/>
      <c r="B79" s="20" t="n"/>
      <c r="C79" s="19" t="n"/>
      <c r="D79" s="19" t="n"/>
      <c r="E79" s="10">
        <f>IF(D79="","",IFERROR(INDEX('Équipe'!$D$4:$D$123,MATCH(D79,'Équipe'!$B$4:$B$123,0)),"Poste introuvable"))</f>
        <v/>
      </c>
      <c r="F79" s="19" t="n"/>
      <c r="G79" s="42" t="n"/>
      <c r="H79" s="19" t="n"/>
      <c r="I79" s="45" t="n"/>
      <c r="J79" s="10">
        <f>IF(A79="","",IF(D79="","Non attribuée",IF(OR(G79="",H79=""),"",IF(AND(H79&lt;&gt;"Terminée",G79&lt;'Paramètres'!$B$4),"En retard",IF(AND(H79&lt;&gt;"Terminée",G79&lt;='Paramètres'!$B$4+'Paramètres'!$B$8),"Échéance proche","")))))</f>
        <v/>
      </c>
      <c r="K79">
        <f>'Paramètres'!D78</f>
        <v/>
      </c>
      <c r="L79">
        <f>'Paramètres'!F78</f>
        <v/>
      </c>
      <c r="M79">
        <f>'Paramètres'!G78</f>
        <v/>
      </c>
      <c r="N79">
        <f>IF('Équipe'!B79="","",'Équipe'!B79)</f>
        <v/>
      </c>
    </row>
    <row r="80" ht="29" customHeight="1">
      <c r="A80" s="19" t="n"/>
      <c r="B80" s="20" t="n"/>
      <c r="C80" s="19" t="n"/>
      <c r="D80" s="19" t="n"/>
      <c r="E80" s="6">
        <f>IF(D80="","",IFERROR(INDEX('Équipe'!$D$4:$D$123,MATCH(D80,'Équipe'!$B$4:$B$123,0)),"Poste introuvable"))</f>
        <v/>
      </c>
      <c r="F80" s="19" t="n"/>
      <c r="G80" s="42" t="n"/>
      <c r="H80" s="19" t="n"/>
      <c r="I80" s="45" t="n"/>
      <c r="J80" s="6">
        <f>IF(A80="","",IF(D80="","Non attribuée",IF(OR(G80="",H80=""),"",IF(AND(H80&lt;&gt;"Terminée",G80&lt;'Paramètres'!$B$4),"En retard",IF(AND(H80&lt;&gt;"Terminée",G80&lt;='Paramètres'!$B$4+'Paramètres'!$B$8),"Échéance proche","")))))</f>
        <v/>
      </c>
      <c r="K80">
        <f>'Paramètres'!D79</f>
        <v/>
      </c>
      <c r="L80">
        <f>'Paramètres'!F79</f>
        <v/>
      </c>
      <c r="M80">
        <f>'Paramètres'!G79</f>
        <v/>
      </c>
      <c r="N80">
        <f>IF('Équipe'!B80="","",'Équipe'!B80)</f>
        <v/>
      </c>
    </row>
    <row r="81" ht="29" customHeight="1">
      <c r="A81" s="19" t="n"/>
      <c r="B81" s="20" t="n"/>
      <c r="C81" s="19" t="n"/>
      <c r="D81" s="19" t="n"/>
      <c r="E81" s="10">
        <f>IF(D81="","",IFERROR(INDEX('Équipe'!$D$4:$D$123,MATCH(D81,'Équipe'!$B$4:$B$123,0)),"Poste introuvable"))</f>
        <v/>
      </c>
      <c r="F81" s="19" t="n"/>
      <c r="G81" s="42" t="n"/>
      <c r="H81" s="19" t="n"/>
      <c r="I81" s="45" t="n"/>
      <c r="J81" s="10">
        <f>IF(A81="","",IF(D81="","Non attribuée",IF(OR(G81="",H81=""),"",IF(AND(H81&lt;&gt;"Terminée",G81&lt;'Paramètres'!$B$4),"En retard",IF(AND(H81&lt;&gt;"Terminée",G81&lt;='Paramètres'!$B$4+'Paramètres'!$B$8),"Échéance proche","")))))</f>
        <v/>
      </c>
      <c r="K81">
        <f>'Paramètres'!D80</f>
        <v/>
      </c>
      <c r="L81">
        <f>'Paramètres'!F80</f>
        <v/>
      </c>
      <c r="M81">
        <f>'Paramètres'!G80</f>
        <v/>
      </c>
      <c r="N81">
        <f>IF('Équipe'!B81="","",'Équipe'!B81)</f>
        <v/>
      </c>
    </row>
    <row r="82" ht="29" customHeight="1">
      <c r="A82" s="19" t="n"/>
      <c r="B82" s="20" t="n"/>
      <c r="C82" s="19" t="n"/>
      <c r="D82" s="19" t="n"/>
      <c r="E82" s="6">
        <f>IF(D82="","",IFERROR(INDEX('Équipe'!$D$4:$D$123,MATCH(D82,'Équipe'!$B$4:$B$123,0)),"Poste introuvable"))</f>
        <v/>
      </c>
      <c r="F82" s="19" t="n"/>
      <c r="G82" s="42" t="n"/>
      <c r="H82" s="19" t="n"/>
      <c r="I82" s="45" t="n"/>
      <c r="J82" s="6">
        <f>IF(A82="","",IF(D82="","Non attribuée",IF(OR(G82="",H82=""),"",IF(AND(H82&lt;&gt;"Terminée",G82&lt;'Paramètres'!$B$4),"En retard",IF(AND(H82&lt;&gt;"Terminée",G82&lt;='Paramètres'!$B$4+'Paramètres'!$B$8),"Échéance proche","")))))</f>
        <v/>
      </c>
      <c r="K82">
        <f>'Paramètres'!D81</f>
        <v/>
      </c>
      <c r="L82">
        <f>'Paramètres'!F81</f>
        <v/>
      </c>
      <c r="M82">
        <f>'Paramètres'!G81</f>
        <v/>
      </c>
      <c r="N82">
        <f>IF('Équipe'!B82="","",'Équipe'!B82)</f>
        <v/>
      </c>
    </row>
    <row r="83" ht="29" customHeight="1">
      <c r="A83" s="19" t="n"/>
      <c r="B83" s="20" t="n"/>
      <c r="C83" s="19" t="n"/>
      <c r="D83" s="19" t="n"/>
      <c r="E83" s="10">
        <f>IF(D83="","",IFERROR(INDEX('Équipe'!$D$4:$D$123,MATCH(D83,'Équipe'!$B$4:$B$123,0)),"Poste introuvable"))</f>
        <v/>
      </c>
      <c r="F83" s="19" t="n"/>
      <c r="G83" s="42" t="n"/>
      <c r="H83" s="19" t="n"/>
      <c r="I83" s="45" t="n"/>
      <c r="J83" s="10">
        <f>IF(A83="","",IF(D83="","Non attribuée",IF(OR(G83="",H83=""),"",IF(AND(H83&lt;&gt;"Terminée",G83&lt;'Paramètres'!$B$4),"En retard",IF(AND(H83&lt;&gt;"Terminée",G83&lt;='Paramètres'!$B$4+'Paramètres'!$B$8),"Échéance proche","")))))</f>
        <v/>
      </c>
      <c r="K83">
        <f>'Paramètres'!D82</f>
        <v/>
      </c>
      <c r="L83">
        <f>'Paramètres'!F82</f>
        <v/>
      </c>
      <c r="M83">
        <f>'Paramètres'!G82</f>
        <v/>
      </c>
      <c r="N83">
        <f>IF('Équipe'!B83="","",'Équipe'!B83)</f>
        <v/>
      </c>
    </row>
    <row r="84" ht="29" customHeight="1">
      <c r="A84" s="19" t="n"/>
      <c r="B84" s="20" t="n"/>
      <c r="C84" s="19" t="n"/>
      <c r="D84" s="19" t="n"/>
      <c r="E84" s="6">
        <f>IF(D84="","",IFERROR(INDEX('Équipe'!$D$4:$D$123,MATCH(D84,'Équipe'!$B$4:$B$123,0)),"Poste introuvable"))</f>
        <v/>
      </c>
      <c r="F84" s="19" t="n"/>
      <c r="G84" s="42" t="n"/>
      <c r="H84" s="19" t="n"/>
      <c r="I84" s="45" t="n"/>
      <c r="J84" s="6">
        <f>IF(A84="","",IF(D84="","Non attribuée",IF(OR(G84="",H84=""),"",IF(AND(H84&lt;&gt;"Terminée",G84&lt;'Paramètres'!$B$4),"En retard",IF(AND(H84&lt;&gt;"Terminée",G84&lt;='Paramètres'!$B$4+'Paramètres'!$B$8),"Échéance proche","")))))</f>
        <v/>
      </c>
      <c r="K84">
        <f>'Paramètres'!D83</f>
        <v/>
      </c>
      <c r="L84">
        <f>'Paramètres'!F83</f>
        <v/>
      </c>
      <c r="M84">
        <f>'Paramètres'!G83</f>
        <v/>
      </c>
      <c r="N84">
        <f>IF('Équipe'!B84="","",'Équipe'!B84)</f>
        <v/>
      </c>
    </row>
    <row r="85" ht="29" customHeight="1">
      <c r="A85" s="19" t="n"/>
      <c r="B85" s="20" t="n"/>
      <c r="C85" s="19" t="n"/>
      <c r="D85" s="19" t="n"/>
      <c r="E85" s="10">
        <f>IF(D85="","",IFERROR(INDEX('Équipe'!$D$4:$D$123,MATCH(D85,'Équipe'!$B$4:$B$123,0)),"Poste introuvable"))</f>
        <v/>
      </c>
      <c r="F85" s="19" t="n"/>
      <c r="G85" s="42" t="n"/>
      <c r="H85" s="19" t="n"/>
      <c r="I85" s="45" t="n"/>
      <c r="J85" s="10">
        <f>IF(A85="","",IF(D85="","Non attribuée",IF(OR(G85="",H85=""),"",IF(AND(H85&lt;&gt;"Terminée",G85&lt;'Paramètres'!$B$4),"En retard",IF(AND(H85&lt;&gt;"Terminée",G85&lt;='Paramètres'!$B$4+'Paramètres'!$B$8),"Échéance proche","")))))</f>
        <v/>
      </c>
      <c r="K85">
        <f>'Paramètres'!D84</f>
        <v/>
      </c>
      <c r="L85">
        <f>'Paramètres'!F84</f>
        <v/>
      </c>
      <c r="M85">
        <f>'Paramètres'!G84</f>
        <v/>
      </c>
      <c r="N85">
        <f>IF('Équipe'!B85="","",'Équipe'!B85)</f>
        <v/>
      </c>
    </row>
    <row r="86" ht="29" customHeight="1">
      <c r="A86" s="19" t="n"/>
      <c r="B86" s="20" t="n"/>
      <c r="C86" s="19" t="n"/>
      <c r="D86" s="19" t="n"/>
      <c r="E86" s="6">
        <f>IF(D86="","",IFERROR(INDEX('Équipe'!$D$4:$D$123,MATCH(D86,'Équipe'!$B$4:$B$123,0)),"Poste introuvable"))</f>
        <v/>
      </c>
      <c r="F86" s="19" t="n"/>
      <c r="G86" s="42" t="n"/>
      <c r="H86" s="19" t="n"/>
      <c r="I86" s="45" t="n"/>
      <c r="J86" s="6">
        <f>IF(A86="","",IF(D86="","Non attribuée",IF(OR(G86="",H86=""),"",IF(AND(H86&lt;&gt;"Terminée",G86&lt;'Paramètres'!$B$4),"En retard",IF(AND(H86&lt;&gt;"Terminée",G86&lt;='Paramètres'!$B$4+'Paramètres'!$B$8),"Échéance proche","")))))</f>
        <v/>
      </c>
      <c r="K86">
        <f>'Paramètres'!D85</f>
        <v/>
      </c>
      <c r="L86">
        <f>'Paramètres'!F85</f>
        <v/>
      </c>
      <c r="M86">
        <f>'Paramètres'!G85</f>
        <v/>
      </c>
      <c r="N86">
        <f>IF('Équipe'!B86="","",'Équipe'!B86)</f>
        <v/>
      </c>
    </row>
    <row r="87" ht="29" customHeight="1">
      <c r="A87" s="19" t="n"/>
      <c r="B87" s="20" t="n"/>
      <c r="C87" s="19" t="n"/>
      <c r="D87" s="19" t="n"/>
      <c r="E87" s="10">
        <f>IF(D87="","",IFERROR(INDEX('Équipe'!$D$4:$D$123,MATCH(D87,'Équipe'!$B$4:$B$123,0)),"Poste introuvable"))</f>
        <v/>
      </c>
      <c r="F87" s="19" t="n"/>
      <c r="G87" s="42" t="n"/>
      <c r="H87" s="19" t="n"/>
      <c r="I87" s="45" t="n"/>
      <c r="J87" s="10">
        <f>IF(A87="","",IF(D87="","Non attribuée",IF(OR(G87="",H87=""),"",IF(AND(H87&lt;&gt;"Terminée",G87&lt;'Paramètres'!$B$4),"En retard",IF(AND(H87&lt;&gt;"Terminée",G87&lt;='Paramètres'!$B$4+'Paramètres'!$B$8),"Échéance proche","")))))</f>
        <v/>
      </c>
      <c r="K87">
        <f>'Paramètres'!D86</f>
        <v/>
      </c>
      <c r="L87">
        <f>'Paramètres'!F86</f>
        <v/>
      </c>
      <c r="M87">
        <f>'Paramètres'!G86</f>
        <v/>
      </c>
      <c r="N87">
        <f>IF('Équipe'!B87="","",'Équipe'!B87)</f>
        <v/>
      </c>
    </row>
    <row r="88" ht="29" customHeight="1">
      <c r="A88" s="19" t="n"/>
      <c r="B88" s="20" t="n"/>
      <c r="C88" s="19" t="n"/>
      <c r="D88" s="19" t="n"/>
      <c r="E88" s="6">
        <f>IF(D88="","",IFERROR(INDEX('Équipe'!$D$4:$D$123,MATCH(D88,'Équipe'!$B$4:$B$123,0)),"Poste introuvable"))</f>
        <v/>
      </c>
      <c r="F88" s="19" t="n"/>
      <c r="G88" s="42" t="n"/>
      <c r="H88" s="19" t="n"/>
      <c r="I88" s="45" t="n"/>
      <c r="J88" s="6">
        <f>IF(A88="","",IF(D88="","Non attribuée",IF(OR(G88="",H88=""),"",IF(AND(H88&lt;&gt;"Terminée",G88&lt;'Paramètres'!$B$4),"En retard",IF(AND(H88&lt;&gt;"Terminée",G88&lt;='Paramètres'!$B$4+'Paramètres'!$B$8),"Échéance proche","")))))</f>
        <v/>
      </c>
      <c r="K88">
        <f>'Paramètres'!D87</f>
        <v/>
      </c>
      <c r="L88">
        <f>'Paramètres'!F87</f>
        <v/>
      </c>
      <c r="M88">
        <f>'Paramètres'!G87</f>
        <v/>
      </c>
      <c r="N88">
        <f>IF('Équipe'!B88="","",'Équipe'!B88)</f>
        <v/>
      </c>
    </row>
    <row r="89" ht="29" customHeight="1">
      <c r="A89" s="19" t="n"/>
      <c r="B89" s="20" t="n"/>
      <c r="C89" s="19" t="n"/>
      <c r="D89" s="19" t="n"/>
      <c r="E89" s="10">
        <f>IF(D89="","",IFERROR(INDEX('Équipe'!$D$4:$D$123,MATCH(D89,'Équipe'!$B$4:$B$123,0)),"Poste introuvable"))</f>
        <v/>
      </c>
      <c r="F89" s="19" t="n"/>
      <c r="G89" s="42" t="n"/>
      <c r="H89" s="19" t="n"/>
      <c r="I89" s="45" t="n"/>
      <c r="J89" s="10">
        <f>IF(A89="","",IF(D89="","Non attribuée",IF(OR(G89="",H89=""),"",IF(AND(H89&lt;&gt;"Terminée",G89&lt;'Paramètres'!$B$4),"En retard",IF(AND(H89&lt;&gt;"Terminée",G89&lt;='Paramètres'!$B$4+'Paramètres'!$B$8),"Échéance proche","")))))</f>
        <v/>
      </c>
      <c r="K89">
        <f>'Paramètres'!D88</f>
        <v/>
      </c>
      <c r="L89">
        <f>'Paramètres'!F88</f>
        <v/>
      </c>
      <c r="M89">
        <f>'Paramètres'!G88</f>
        <v/>
      </c>
      <c r="N89">
        <f>IF('Équipe'!B89="","",'Équipe'!B89)</f>
        <v/>
      </c>
    </row>
    <row r="90" ht="29" customHeight="1">
      <c r="A90" s="19" t="n"/>
      <c r="B90" s="20" t="n"/>
      <c r="C90" s="19" t="n"/>
      <c r="D90" s="19" t="n"/>
      <c r="E90" s="6">
        <f>IF(D90="","",IFERROR(INDEX('Équipe'!$D$4:$D$123,MATCH(D90,'Équipe'!$B$4:$B$123,0)),"Poste introuvable"))</f>
        <v/>
      </c>
      <c r="F90" s="19" t="n"/>
      <c r="G90" s="42" t="n"/>
      <c r="H90" s="19" t="n"/>
      <c r="I90" s="45" t="n"/>
      <c r="J90" s="6">
        <f>IF(A90="","",IF(D90="","Non attribuée",IF(OR(G90="",H90=""),"",IF(AND(H90&lt;&gt;"Terminée",G90&lt;'Paramètres'!$B$4),"En retard",IF(AND(H90&lt;&gt;"Terminée",G90&lt;='Paramètres'!$B$4+'Paramètres'!$B$8),"Échéance proche","")))))</f>
        <v/>
      </c>
      <c r="K90">
        <f>'Paramètres'!D89</f>
        <v/>
      </c>
      <c r="L90">
        <f>'Paramètres'!F89</f>
        <v/>
      </c>
      <c r="M90">
        <f>'Paramètres'!G89</f>
        <v/>
      </c>
      <c r="N90">
        <f>IF('Équipe'!B90="","",'Équipe'!B90)</f>
        <v/>
      </c>
    </row>
    <row r="91" ht="29" customHeight="1">
      <c r="A91" s="19" t="n"/>
      <c r="B91" s="20" t="n"/>
      <c r="C91" s="19" t="n"/>
      <c r="D91" s="19" t="n"/>
      <c r="E91" s="10">
        <f>IF(D91="","",IFERROR(INDEX('Équipe'!$D$4:$D$123,MATCH(D91,'Équipe'!$B$4:$B$123,0)),"Poste introuvable"))</f>
        <v/>
      </c>
      <c r="F91" s="19" t="n"/>
      <c r="G91" s="42" t="n"/>
      <c r="H91" s="19" t="n"/>
      <c r="I91" s="45" t="n"/>
      <c r="J91" s="10">
        <f>IF(A91="","",IF(D91="","Non attribuée",IF(OR(G91="",H91=""),"",IF(AND(H91&lt;&gt;"Terminée",G91&lt;'Paramètres'!$B$4),"En retard",IF(AND(H91&lt;&gt;"Terminée",G91&lt;='Paramètres'!$B$4+'Paramètres'!$B$8),"Échéance proche","")))))</f>
        <v/>
      </c>
      <c r="K91">
        <f>'Paramètres'!D90</f>
        <v/>
      </c>
      <c r="L91">
        <f>'Paramètres'!F90</f>
        <v/>
      </c>
      <c r="M91">
        <f>'Paramètres'!G90</f>
        <v/>
      </c>
      <c r="N91">
        <f>IF('Équipe'!B91="","",'Équipe'!B91)</f>
        <v/>
      </c>
    </row>
    <row r="92" ht="29" customHeight="1">
      <c r="A92" s="19" t="n"/>
      <c r="B92" s="20" t="n"/>
      <c r="C92" s="19" t="n"/>
      <c r="D92" s="19" t="n"/>
      <c r="E92" s="6">
        <f>IF(D92="","",IFERROR(INDEX('Équipe'!$D$4:$D$123,MATCH(D92,'Équipe'!$B$4:$B$123,0)),"Poste introuvable"))</f>
        <v/>
      </c>
      <c r="F92" s="19" t="n"/>
      <c r="G92" s="42" t="n"/>
      <c r="H92" s="19" t="n"/>
      <c r="I92" s="45" t="n"/>
      <c r="J92" s="6">
        <f>IF(A92="","",IF(D92="","Non attribuée",IF(OR(G92="",H92=""),"",IF(AND(H92&lt;&gt;"Terminée",G92&lt;'Paramètres'!$B$4),"En retard",IF(AND(H92&lt;&gt;"Terminée",G92&lt;='Paramètres'!$B$4+'Paramètres'!$B$8),"Échéance proche","")))))</f>
        <v/>
      </c>
      <c r="K92">
        <f>'Paramètres'!D91</f>
        <v/>
      </c>
      <c r="L92">
        <f>'Paramètres'!F91</f>
        <v/>
      </c>
      <c r="M92">
        <f>'Paramètres'!G91</f>
        <v/>
      </c>
      <c r="N92">
        <f>IF('Équipe'!B92="","",'Équipe'!B92)</f>
        <v/>
      </c>
    </row>
    <row r="93" ht="29" customHeight="1">
      <c r="A93" s="19" t="n"/>
      <c r="B93" s="20" t="n"/>
      <c r="C93" s="19" t="n"/>
      <c r="D93" s="19" t="n"/>
      <c r="E93" s="10">
        <f>IF(D93="","",IFERROR(INDEX('Équipe'!$D$4:$D$123,MATCH(D93,'Équipe'!$B$4:$B$123,0)),"Poste introuvable"))</f>
        <v/>
      </c>
      <c r="F93" s="19" t="n"/>
      <c r="G93" s="42" t="n"/>
      <c r="H93" s="19" t="n"/>
      <c r="I93" s="45" t="n"/>
      <c r="J93" s="10">
        <f>IF(A93="","",IF(D93="","Non attribuée",IF(OR(G93="",H93=""),"",IF(AND(H93&lt;&gt;"Terminée",G93&lt;'Paramètres'!$B$4),"En retard",IF(AND(H93&lt;&gt;"Terminée",G93&lt;='Paramètres'!$B$4+'Paramètres'!$B$8),"Échéance proche","")))))</f>
        <v/>
      </c>
      <c r="K93">
        <f>'Paramètres'!D92</f>
        <v/>
      </c>
      <c r="L93">
        <f>'Paramètres'!F92</f>
        <v/>
      </c>
      <c r="M93">
        <f>'Paramètres'!G92</f>
        <v/>
      </c>
      <c r="N93">
        <f>IF('Équipe'!B93="","",'Équipe'!B93)</f>
        <v/>
      </c>
    </row>
    <row r="94" ht="29" customHeight="1">
      <c r="A94" s="19" t="n"/>
      <c r="B94" s="20" t="n"/>
      <c r="C94" s="19" t="n"/>
      <c r="D94" s="19" t="n"/>
      <c r="E94" s="6">
        <f>IF(D94="","",IFERROR(INDEX('Équipe'!$D$4:$D$123,MATCH(D94,'Équipe'!$B$4:$B$123,0)),"Poste introuvable"))</f>
        <v/>
      </c>
      <c r="F94" s="19" t="n"/>
      <c r="G94" s="42" t="n"/>
      <c r="H94" s="19" t="n"/>
      <c r="I94" s="45" t="n"/>
      <c r="J94" s="6">
        <f>IF(A94="","",IF(D94="","Non attribuée",IF(OR(G94="",H94=""),"",IF(AND(H94&lt;&gt;"Terminée",G94&lt;'Paramètres'!$B$4),"En retard",IF(AND(H94&lt;&gt;"Terminée",G94&lt;='Paramètres'!$B$4+'Paramètres'!$B$8),"Échéance proche","")))))</f>
        <v/>
      </c>
      <c r="K94">
        <f>'Paramètres'!D93</f>
        <v/>
      </c>
      <c r="L94">
        <f>'Paramètres'!F93</f>
        <v/>
      </c>
      <c r="M94">
        <f>'Paramètres'!G93</f>
        <v/>
      </c>
      <c r="N94">
        <f>IF('Équipe'!B94="","",'Équipe'!B94)</f>
        <v/>
      </c>
    </row>
    <row r="95" ht="29" customHeight="1">
      <c r="A95" s="19" t="n"/>
      <c r="B95" s="20" t="n"/>
      <c r="C95" s="19" t="n"/>
      <c r="D95" s="19" t="n"/>
      <c r="E95" s="10">
        <f>IF(D95="","",IFERROR(INDEX('Équipe'!$D$4:$D$123,MATCH(D95,'Équipe'!$B$4:$B$123,0)),"Poste introuvable"))</f>
        <v/>
      </c>
      <c r="F95" s="19" t="n"/>
      <c r="G95" s="42" t="n"/>
      <c r="H95" s="19" t="n"/>
      <c r="I95" s="45" t="n"/>
      <c r="J95" s="10">
        <f>IF(A95="","",IF(D95="","Non attribuée",IF(OR(G95="",H95=""),"",IF(AND(H95&lt;&gt;"Terminée",G95&lt;'Paramètres'!$B$4),"En retard",IF(AND(H95&lt;&gt;"Terminée",G95&lt;='Paramètres'!$B$4+'Paramètres'!$B$8),"Échéance proche","")))))</f>
        <v/>
      </c>
      <c r="K95">
        <f>'Paramètres'!D94</f>
        <v/>
      </c>
      <c r="L95">
        <f>'Paramètres'!F94</f>
        <v/>
      </c>
      <c r="M95">
        <f>'Paramètres'!G94</f>
        <v/>
      </c>
      <c r="N95">
        <f>IF('Équipe'!B95="","",'Équipe'!B95)</f>
        <v/>
      </c>
    </row>
    <row r="96" ht="29" customHeight="1">
      <c r="A96" s="19" t="n"/>
      <c r="B96" s="20" t="n"/>
      <c r="C96" s="19" t="n"/>
      <c r="D96" s="19" t="n"/>
      <c r="E96" s="6">
        <f>IF(D96="","",IFERROR(INDEX('Équipe'!$D$4:$D$123,MATCH(D96,'Équipe'!$B$4:$B$123,0)),"Poste introuvable"))</f>
        <v/>
      </c>
      <c r="F96" s="19" t="n"/>
      <c r="G96" s="42" t="n"/>
      <c r="H96" s="19" t="n"/>
      <c r="I96" s="45" t="n"/>
      <c r="J96" s="6">
        <f>IF(A96="","",IF(D96="","Non attribuée",IF(OR(G96="",H96=""),"",IF(AND(H96&lt;&gt;"Terminée",G96&lt;'Paramètres'!$B$4),"En retard",IF(AND(H96&lt;&gt;"Terminée",G96&lt;='Paramètres'!$B$4+'Paramètres'!$B$8),"Échéance proche","")))))</f>
        <v/>
      </c>
      <c r="K96">
        <f>'Paramètres'!D95</f>
        <v/>
      </c>
      <c r="L96">
        <f>'Paramètres'!F95</f>
        <v/>
      </c>
      <c r="M96">
        <f>'Paramètres'!G95</f>
        <v/>
      </c>
      <c r="N96">
        <f>IF('Équipe'!B96="","",'Équipe'!B96)</f>
        <v/>
      </c>
    </row>
    <row r="97" ht="29" customHeight="1">
      <c r="A97" s="19" t="n"/>
      <c r="B97" s="20" t="n"/>
      <c r="C97" s="19" t="n"/>
      <c r="D97" s="19" t="n"/>
      <c r="E97" s="10">
        <f>IF(D97="","",IFERROR(INDEX('Équipe'!$D$4:$D$123,MATCH(D97,'Équipe'!$B$4:$B$123,0)),"Poste introuvable"))</f>
        <v/>
      </c>
      <c r="F97" s="19" t="n"/>
      <c r="G97" s="42" t="n"/>
      <c r="H97" s="19" t="n"/>
      <c r="I97" s="45" t="n"/>
      <c r="J97" s="10">
        <f>IF(A97="","",IF(D97="","Non attribuée",IF(OR(G97="",H97=""),"",IF(AND(H97&lt;&gt;"Terminée",G97&lt;'Paramètres'!$B$4),"En retard",IF(AND(H97&lt;&gt;"Terminée",G97&lt;='Paramètres'!$B$4+'Paramètres'!$B$8),"Échéance proche","")))))</f>
        <v/>
      </c>
      <c r="K97">
        <f>'Paramètres'!D96</f>
        <v/>
      </c>
      <c r="L97">
        <f>'Paramètres'!F96</f>
        <v/>
      </c>
      <c r="M97">
        <f>'Paramètres'!G96</f>
        <v/>
      </c>
      <c r="N97">
        <f>IF('Équipe'!B97="","",'Équipe'!B97)</f>
        <v/>
      </c>
    </row>
    <row r="98" ht="29" customHeight="1">
      <c r="A98" s="19" t="n"/>
      <c r="B98" s="20" t="n"/>
      <c r="C98" s="19" t="n"/>
      <c r="D98" s="19" t="n"/>
      <c r="E98" s="6">
        <f>IF(D98="","",IFERROR(INDEX('Équipe'!$D$4:$D$123,MATCH(D98,'Équipe'!$B$4:$B$123,0)),"Poste introuvable"))</f>
        <v/>
      </c>
      <c r="F98" s="19" t="n"/>
      <c r="G98" s="42" t="n"/>
      <c r="H98" s="19" t="n"/>
      <c r="I98" s="45" t="n"/>
      <c r="J98" s="6">
        <f>IF(A98="","",IF(D98="","Non attribuée",IF(OR(G98="",H98=""),"",IF(AND(H98&lt;&gt;"Terminée",G98&lt;'Paramètres'!$B$4),"En retard",IF(AND(H98&lt;&gt;"Terminée",G98&lt;='Paramètres'!$B$4+'Paramètres'!$B$8),"Échéance proche","")))))</f>
        <v/>
      </c>
      <c r="K98">
        <f>'Paramètres'!D97</f>
        <v/>
      </c>
      <c r="L98">
        <f>'Paramètres'!F97</f>
        <v/>
      </c>
      <c r="M98">
        <f>'Paramètres'!G97</f>
        <v/>
      </c>
      <c r="N98">
        <f>IF('Équipe'!B98="","",'Équipe'!B98)</f>
        <v/>
      </c>
    </row>
    <row r="99" ht="29" customHeight="1">
      <c r="A99" s="19" t="n"/>
      <c r="B99" s="20" t="n"/>
      <c r="C99" s="19" t="n"/>
      <c r="D99" s="19" t="n"/>
      <c r="E99" s="10">
        <f>IF(D99="","",IFERROR(INDEX('Équipe'!$D$4:$D$123,MATCH(D99,'Équipe'!$B$4:$B$123,0)),"Poste introuvable"))</f>
        <v/>
      </c>
      <c r="F99" s="19" t="n"/>
      <c r="G99" s="42" t="n"/>
      <c r="H99" s="19" t="n"/>
      <c r="I99" s="45" t="n"/>
      <c r="J99" s="10">
        <f>IF(A99="","",IF(D99="","Non attribuée",IF(OR(G99="",H99=""),"",IF(AND(H99&lt;&gt;"Terminée",G99&lt;'Paramètres'!$B$4),"En retard",IF(AND(H99&lt;&gt;"Terminée",G99&lt;='Paramètres'!$B$4+'Paramètres'!$B$8),"Échéance proche","")))))</f>
        <v/>
      </c>
      <c r="K99">
        <f>'Paramètres'!D98</f>
        <v/>
      </c>
      <c r="L99">
        <f>'Paramètres'!F98</f>
        <v/>
      </c>
      <c r="M99">
        <f>'Paramètres'!G98</f>
        <v/>
      </c>
      <c r="N99">
        <f>IF('Équipe'!B99="","",'Équipe'!B99)</f>
        <v/>
      </c>
    </row>
    <row r="100" ht="29" customHeight="1">
      <c r="A100" s="19" t="n"/>
      <c r="B100" s="20" t="n"/>
      <c r="C100" s="19" t="n"/>
      <c r="D100" s="19" t="n"/>
      <c r="E100" s="6">
        <f>IF(D100="","",IFERROR(INDEX('Équipe'!$D$4:$D$123,MATCH(D100,'Équipe'!$B$4:$B$123,0)),"Poste introuvable"))</f>
        <v/>
      </c>
      <c r="F100" s="19" t="n"/>
      <c r="G100" s="42" t="n"/>
      <c r="H100" s="19" t="n"/>
      <c r="I100" s="45" t="n"/>
      <c r="J100" s="6">
        <f>IF(A100="","",IF(D100="","Non attribuée",IF(OR(G100="",H100=""),"",IF(AND(H100&lt;&gt;"Terminée",G100&lt;'Paramètres'!$B$4),"En retard",IF(AND(H100&lt;&gt;"Terminée",G100&lt;='Paramètres'!$B$4+'Paramètres'!$B$8),"Échéance proche","")))))</f>
        <v/>
      </c>
      <c r="K100">
        <f>'Paramètres'!D99</f>
        <v/>
      </c>
      <c r="L100">
        <f>'Paramètres'!F99</f>
        <v/>
      </c>
      <c r="M100">
        <f>'Paramètres'!G99</f>
        <v/>
      </c>
      <c r="N100">
        <f>IF('Équipe'!B100="","",'Équipe'!B100)</f>
        <v/>
      </c>
    </row>
    <row r="101" ht="29" customHeight="1">
      <c r="A101" s="19" t="n"/>
      <c r="B101" s="20" t="n"/>
      <c r="C101" s="19" t="n"/>
      <c r="D101" s="19" t="n"/>
      <c r="E101" s="10">
        <f>IF(D101="","",IFERROR(INDEX('Équipe'!$D$4:$D$123,MATCH(D101,'Équipe'!$B$4:$B$123,0)),"Poste introuvable"))</f>
        <v/>
      </c>
      <c r="F101" s="19" t="n"/>
      <c r="G101" s="42" t="n"/>
      <c r="H101" s="19" t="n"/>
      <c r="I101" s="45" t="n"/>
      <c r="J101" s="10">
        <f>IF(A101="","",IF(D101="","Non attribuée",IF(OR(G101="",H101=""),"",IF(AND(H101&lt;&gt;"Terminée",G101&lt;'Paramètres'!$B$4),"En retard",IF(AND(H101&lt;&gt;"Terminée",G101&lt;='Paramètres'!$B$4+'Paramètres'!$B$8),"Échéance proche","")))))</f>
        <v/>
      </c>
      <c r="K101">
        <f>'Paramètres'!D100</f>
        <v/>
      </c>
      <c r="L101">
        <f>'Paramètres'!F100</f>
        <v/>
      </c>
      <c r="M101">
        <f>'Paramètres'!G100</f>
        <v/>
      </c>
      <c r="N101">
        <f>IF('Équipe'!B101="","",'Équipe'!B101)</f>
        <v/>
      </c>
    </row>
    <row r="102" ht="29" customHeight="1">
      <c r="A102" s="19" t="n"/>
      <c r="B102" s="20" t="n"/>
      <c r="C102" s="19" t="n"/>
      <c r="D102" s="19" t="n"/>
      <c r="E102" s="6">
        <f>IF(D102="","",IFERROR(INDEX('Équipe'!$D$4:$D$123,MATCH(D102,'Équipe'!$B$4:$B$123,0)),"Poste introuvable"))</f>
        <v/>
      </c>
      <c r="F102" s="19" t="n"/>
      <c r="G102" s="42" t="n"/>
      <c r="H102" s="19" t="n"/>
      <c r="I102" s="45" t="n"/>
      <c r="J102" s="6">
        <f>IF(A102="","",IF(D102="","Non attribuée",IF(OR(G102="",H102=""),"",IF(AND(H102&lt;&gt;"Terminée",G102&lt;'Paramètres'!$B$4),"En retard",IF(AND(H102&lt;&gt;"Terminée",G102&lt;='Paramètres'!$B$4+'Paramètres'!$B$8),"Échéance proche","")))))</f>
        <v/>
      </c>
      <c r="K102">
        <f>'Paramètres'!D101</f>
        <v/>
      </c>
      <c r="L102">
        <f>'Paramètres'!F101</f>
        <v/>
      </c>
      <c r="M102">
        <f>'Paramètres'!G101</f>
        <v/>
      </c>
      <c r="N102">
        <f>IF('Équipe'!B102="","",'Équipe'!B102)</f>
        <v/>
      </c>
    </row>
    <row r="103" ht="29" customHeight="1">
      <c r="A103" s="19" t="n"/>
      <c r="B103" s="20" t="n"/>
      <c r="C103" s="19" t="n"/>
      <c r="D103" s="19" t="n"/>
      <c r="E103" s="10">
        <f>IF(D103="","",IFERROR(INDEX('Équipe'!$D$4:$D$123,MATCH(D103,'Équipe'!$B$4:$B$123,0)),"Poste introuvable"))</f>
        <v/>
      </c>
      <c r="F103" s="19" t="n"/>
      <c r="G103" s="42" t="n"/>
      <c r="H103" s="19" t="n"/>
      <c r="I103" s="45" t="n"/>
      <c r="J103" s="10">
        <f>IF(A103="","",IF(D103="","Non attribuée",IF(OR(G103="",H103=""),"",IF(AND(H103&lt;&gt;"Terminée",G103&lt;'Paramètres'!$B$4),"En retard",IF(AND(H103&lt;&gt;"Terminée",G103&lt;='Paramètres'!$B$4+'Paramètres'!$B$8),"Échéance proche","")))))</f>
        <v/>
      </c>
      <c r="K103">
        <f>'Paramètres'!D102</f>
        <v/>
      </c>
      <c r="L103">
        <f>'Paramètres'!F102</f>
        <v/>
      </c>
      <c r="M103">
        <f>'Paramètres'!G102</f>
        <v/>
      </c>
      <c r="N103">
        <f>IF('Équipe'!B103="","",'Équipe'!B103)</f>
        <v/>
      </c>
    </row>
    <row r="104" ht="29" customHeight="1">
      <c r="A104" s="19" t="n"/>
      <c r="B104" s="20" t="n"/>
      <c r="C104" s="19" t="n"/>
      <c r="D104" s="19" t="n"/>
      <c r="E104" s="6">
        <f>IF(D104="","",IFERROR(INDEX('Équipe'!$D$4:$D$123,MATCH(D104,'Équipe'!$B$4:$B$123,0)),"Poste introuvable"))</f>
        <v/>
      </c>
      <c r="F104" s="19" t="n"/>
      <c r="G104" s="42" t="n"/>
      <c r="H104" s="19" t="n"/>
      <c r="I104" s="45" t="n"/>
      <c r="J104" s="6">
        <f>IF(A104="","",IF(D104="","Non attribuée",IF(OR(G104="",H104=""),"",IF(AND(H104&lt;&gt;"Terminée",G104&lt;'Paramètres'!$B$4),"En retard",IF(AND(H104&lt;&gt;"Terminée",G104&lt;='Paramètres'!$B$4+'Paramètres'!$B$8),"Échéance proche","")))))</f>
        <v/>
      </c>
      <c r="K104">
        <f>'Paramètres'!D103</f>
        <v/>
      </c>
      <c r="L104">
        <f>'Paramètres'!F103</f>
        <v/>
      </c>
      <c r="M104">
        <f>'Paramètres'!G103</f>
        <v/>
      </c>
      <c r="N104">
        <f>IF('Équipe'!B104="","",'Équipe'!B104)</f>
        <v/>
      </c>
    </row>
    <row r="105" ht="29" customHeight="1">
      <c r="A105" s="19" t="n"/>
      <c r="B105" s="20" t="n"/>
      <c r="C105" s="19" t="n"/>
      <c r="D105" s="19" t="n"/>
      <c r="E105" s="10">
        <f>IF(D105="","",IFERROR(INDEX('Équipe'!$D$4:$D$123,MATCH(D105,'Équipe'!$B$4:$B$123,0)),"Poste introuvable"))</f>
        <v/>
      </c>
      <c r="F105" s="19" t="n"/>
      <c r="G105" s="42" t="n"/>
      <c r="H105" s="19" t="n"/>
      <c r="I105" s="45" t="n"/>
      <c r="J105" s="10">
        <f>IF(A105="","",IF(D105="","Non attribuée",IF(OR(G105="",H105=""),"",IF(AND(H105&lt;&gt;"Terminée",G105&lt;'Paramètres'!$B$4),"En retard",IF(AND(H105&lt;&gt;"Terminée",G105&lt;='Paramètres'!$B$4+'Paramètres'!$B$8),"Échéance proche","")))))</f>
        <v/>
      </c>
      <c r="K105">
        <f>'Paramètres'!D104</f>
        <v/>
      </c>
      <c r="L105">
        <f>'Paramètres'!F104</f>
        <v/>
      </c>
      <c r="M105">
        <f>'Paramètres'!G104</f>
        <v/>
      </c>
      <c r="N105">
        <f>IF('Équipe'!B105="","",'Équipe'!B105)</f>
        <v/>
      </c>
    </row>
    <row r="106" ht="29" customHeight="1">
      <c r="A106" s="19" t="n"/>
      <c r="B106" s="20" t="n"/>
      <c r="C106" s="19" t="n"/>
      <c r="D106" s="19" t="n"/>
      <c r="E106" s="6">
        <f>IF(D106="","",IFERROR(INDEX('Équipe'!$D$4:$D$123,MATCH(D106,'Équipe'!$B$4:$B$123,0)),"Poste introuvable"))</f>
        <v/>
      </c>
      <c r="F106" s="19" t="n"/>
      <c r="G106" s="42" t="n"/>
      <c r="H106" s="19" t="n"/>
      <c r="I106" s="45" t="n"/>
      <c r="J106" s="6">
        <f>IF(A106="","",IF(D106="","Non attribuée",IF(OR(G106="",H106=""),"",IF(AND(H106&lt;&gt;"Terminée",G106&lt;'Paramètres'!$B$4),"En retard",IF(AND(H106&lt;&gt;"Terminée",G106&lt;='Paramètres'!$B$4+'Paramètres'!$B$8),"Échéance proche","")))))</f>
        <v/>
      </c>
      <c r="K106">
        <f>'Paramètres'!D105</f>
        <v/>
      </c>
      <c r="L106">
        <f>'Paramètres'!F105</f>
        <v/>
      </c>
      <c r="M106">
        <f>'Paramètres'!G105</f>
        <v/>
      </c>
      <c r="N106">
        <f>IF('Équipe'!B106="","",'Équipe'!B106)</f>
        <v/>
      </c>
    </row>
    <row r="107" ht="29" customHeight="1">
      <c r="A107" s="19" t="n"/>
      <c r="B107" s="20" t="n"/>
      <c r="C107" s="19" t="n"/>
      <c r="D107" s="19" t="n"/>
      <c r="E107" s="10">
        <f>IF(D107="","",IFERROR(INDEX('Équipe'!$D$4:$D$123,MATCH(D107,'Équipe'!$B$4:$B$123,0)),"Poste introuvable"))</f>
        <v/>
      </c>
      <c r="F107" s="19" t="n"/>
      <c r="G107" s="42" t="n"/>
      <c r="H107" s="19" t="n"/>
      <c r="I107" s="45" t="n"/>
      <c r="J107" s="10">
        <f>IF(A107="","",IF(D107="","Non attribuée",IF(OR(G107="",H107=""),"",IF(AND(H107&lt;&gt;"Terminée",G107&lt;'Paramètres'!$B$4),"En retard",IF(AND(H107&lt;&gt;"Terminée",G107&lt;='Paramètres'!$B$4+'Paramètres'!$B$8),"Échéance proche","")))))</f>
        <v/>
      </c>
      <c r="K107">
        <f>'Paramètres'!D106</f>
        <v/>
      </c>
      <c r="L107">
        <f>'Paramètres'!F106</f>
        <v/>
      </c>
      <c r="M107">
        <f>'Paramètres'!G106</f>
        <v/>
      </c>
      <c r="N107">
        <f>IF('Équipe'!B107="","",'Équipe'!B107)</f>
        <v/>
      </c>
    </row>
    <row r="108" ht="29" customHeight="1">
      <c r="A108" s="19" t="n"/>
      <c r="B108" s="20" t="n"/>
      <c r="C108" s="19" t="n"/>
      <c r="D108" s="19" t="n"/>
      <c r="E108" s="6">
        <f>IF(D108="","",IFERROR(INDEX('Équipe'!$D$4:$D$123,MATCH(D108,'Équipe'!$B$4:$B$123,0)),"Poste introuvable"))</f>
        <v/>
      </c>
      <c r="F108" s="19" t="n"/>
      <c r="G108" s="42" t="n"/>
      <c r="H108" s="19" t="n"/>
      <c r="I108" s="45" t="n"/>
      <c r="J108" s="6">
        <f>IF(A108="","",IF(D108="","Non attribuée",IF(OR(G108="",H108=""),"",IF(AND(H108&lt;&gt;"Terminée",G108&lt;'Paramètres'!$B$4),"En retard",IF(AND(H108&lt;&gt;"Terminée",G108&lt;='Paramètres'!$B$4+'Paramètres'!$B$8),"Échéance proche","")))))</f>
        <v/>
      </c>
      <c r="K108">
        <f>'Paramètres'!D107</f>
        <v/>
      </c>
      <c r="L108">
        <f>'Paramètres'!F107</f>
        <v/>
      </c>
      <c r="M108">
        <f>'Paramètres'!G107</f>
        <v/>
      </c>
      <c r="N108">
        <f>IF('Équipe'!B108="","",'Équipe'!B108)</f>
        <v/>
      </c>
    </row>
    <row r="109" ht="29" customHeight="1">
      <c r="A109" s="19" t="n"/>
      <c r="B109" s="20" t="n"/>
      <c r="C109" s="19" t="n"/>
      <c r="D109" s="19" t="n"/>
      <c r="E109" s="10">
        <f>IF(D109="","",IFERROR(INDEX('Équipe'!$D$4:$D$123,MATCH(D109,'Équipe'!$B$4:$B$123,0)),"Poste introuvable"))</f>
        <v/>
      </c>
      <c r="F109" s="19" t="n"/>
      <c r="G109" s="42" t="n"/>
      <c r="H109" s="19" t="n"/>
      <c r="I109" s="45" t="n"/>
      <c r="J109" s="10">
        <f>IF(A109="","",IF(D109="","Non attribuée",IF(OR(G109="",H109=""),"",IF(AND(H109&lt;&gt;"Terminée",G109&lt;'Paramètres'!$B$4),"En retard",IF(AND(H109&lt;&gt;"Terminée",G109&lt;='Paramètres'!$B$4+'Paramètres'!$B$8),"Échéance proche","")))))</f>
        <v/>
      </c>
      <c r="K109">
        <f>'Paramètres'!D108</f>
        <v/>
      </c>
      <c r="L109">
        <f>'Paramètres'!F108</f>
        <v/>
      </c>
      <c r="M109">
        <f>'Paramètres'!G108</f>
        <v/>
      </c>
      <c r="N109">
        <f>IF('Équipe'!B109="","",'Équipe'!B109)</f>
        <v/>
      </c>
    </row>
    <row r="110" ht="29" customHeight="1">
      <c r="A110" s="19" t="n"/>
      <c r="B110" s="20" t="n"/>
      <c r="C110" s="19" t="n"/>
      <c r="D110" s="19" t="n"/>
      <c r="E110" s="6">
        <f>IF(D110="","",IFERROR(INDEX('Équipe'!$D$4:$D$123,MATCH(D110,'Équipe'!$B$4:$B$123,0)),"Poste introuvable"))</f>
        <v/>
      </c>
      <c r="F110" s="19" t="n"/>
      <c r="G110" s="42" t="n"/>
      <c r="H110" s="19" t="n"/>
      <c r="I110" s="45" t="n"/>
      <c r="J110" s="6">
        <f>IF(A110="","",IF(D110="","Non attribuée",IF(OR(G110="",H110=""),"",IF(AND(H110&lt;&gt;"Terminée",G110&lt;'Paramètres'!$B$4),"En retard",IF(AND(H110&lt;&gt;"Terminée",G110&lt;='Paramètres'!$B$4+'Paramètres'!$B$8),"Échéance proche","")))))</f>
        <v/>
      </c>
      <c r="K110">
        <f>'Paramètres'!D109</f>
        <v/>
      </c>
      <c r="L110">
        <f>'Paramètres'!F109</f>
        <v/>
      </c>
      <c r="M110">
        <f>'Paramètres'!G109</f>
        <v/>
      </c>
      <c r="N110">
        <f>IF('Équipe'!B110="","",'Équipe'!B110)</f>
        <v/>
      </c>
    </row>
    <row r="111" ht="29" customHeight="1">
      <c r="A111" s="19" t="n"/>
      <c r="B111" s="20" t="n"/>
      <c r="C111" s="19" t="n"/>
      <c r="D111" s="19" t="n"/>
      <c r="E111" s="10">
        <f>IF(D111="","",IFERROR(INDEX('Équipe'!$D$4:$D$123,MATCH(D111,'Équipe'!$B$4:$B$123,0)),"Poste introuvable"))</f>
        <v/>
      </c>
      <c r="F111" s="19" t="n"/>
      <c r="G111" s="42" t="n"/>
      <c r="H111" s="19" t="n"/>
      <c r="I111" s="45" t="n"/>
      <c r="J111" s="10">
        <f>IF(A111="","",IF(D111="","Non attribuée",IF(OR(G111="",H111=""),"",IF(AND(H111&lt;&gt;"Terminée",G111&lt;'Paramètres'!$B$4),"En retard",IF(AND(H111&lt;&gt;"Terminée",G111&lt;='Paramètres'!$B$4+'Paramètres'!$B$8),"Échéance proche","")))))</f>
        <v/>
      </c>
      <c r="K111">
        <f>'Paramètres'!D110</f>
        <v/>
      </c>
      <c r="L111">
        <f>'Paramètres'!F110</f>
        <v/>
      </c>
      <c r="M111">
        <f>'Paramètres'!G110</f>
        <v/>
      </c>
      <c r="N111">
        <f>IF('Équipe'!B111="","",'Équipe'!B111)</f>
        <v/>
      </c>
    </row>
    <row r="112" ht="29" customHeight="1">
      <c r="A112" s="19" t="n"/>
      <c r="B112" s="20" t="n"/>
      <c r="C112" s="19" t="n"/>
      <c r="D112" s="19" t="n"/>
      <c r="E112" s="6">
        <f>IF(D112="","",IFERROR(INDEX('Équipe'!$D$4:$D$123,MATCH(D112,'Équipe'!$B$4:$B$123,0)),"Poste introuvable"))</f>
        <v/>
      </c>
      <c r="F112" s="19" t="n"/>
      <c r="G112" s="42" t="n"/>
      <c r="H112" s="19" t="n"/>
      <c r="I112" s="45" t="n"/>
      <c r="J112" s="6">
        <f>IF(A112="","",IF(D112="","Non attribuée",IF(OR(G112="",H112=""),"",IF(AND(H112&lt;&gt;"Terminée",G112&lt;'Paramètres'!$B$4),"En retard",IF(AND(H112&lt;&gt;"Terminée",G112&lt;='Paramètres'!$B$4+'Paramètres'!$B$8),"Échéance proche","")))))</f>
        <v/>
      </c>
      <c r="K112">
        <f>'Paramètres'!D111</f>
        <v/>
      </c>
      <c r="L112">
        <f>'Paramètres'!F111</f>
        <v/>
      </c>
      <c r="M112">
        <f>'Paramètres'!G111</f>
        <v/>
      </c>
      <c r="N112">
        <f>IF('Équipe'!B112="","",'Équipe'!B112)</f>
        <v/>
      </c>
    </row>
    <row r="113" ht="29" customHeight="1">
      <c r="A113" s="19" t="n"/>
      <c r="B113" s="20" t="n"/>
      <c r="C113" s="19" t="n"/>
      <c r="D113" s="19" t="n"/>
      <c r="E113" s="10">
        <f>IF(D113="","",IFERROR(INDEX('Équipe'!$D$4:$D$123,MATCH(D113,'Équipe'!$B$4:$B$123,0)),"Poste introuvable"))</f>
        <v/>
      </c>
      <c r="F113" s="19" t="n"/>
      <c r="G113" s="42" t="n"/>
      <c r="H113" s="19" t="n"/>
      <c r="I113" s="45" t="n"/>
      <c r="J113" s="10">
        <f>IF(A113="","",IF(D113="","Non attribuée",IF(OR(G113="",H113=""),"",IF(AND(H113&lt;&gt;"Terminée",G113&lt;'Paramètres'!$B$4),"En retard",IF(AND(H113&lt;&gt;"Terminée",G113&lt;='Paramètres'!$B$4+'Paramètres'!$B$8),"Échéance proche","")))))</f>
        <v/>
      </c>
      <c r="K113">
        <f>'Paramètres'!D112</f>
        <v/>
      </c>
      <c r="L113">
        <f>'Paramètres'!F112</f>
        <v/>
      </c>
      <c r="M113">
        <f>'Paramètres'!G112</f>
        <v/>
      </c>
      <c r="N113">
        <f>IF('Équipe'!B113="","",'Équipe'!B113)</f>
        <v/>
      </c>
    </row>
    <row r="114" ht="29" customHeight="1">
      <c r="A114" s="19" t="n"/>
      <c r="B114" s="20" t="n"/>
      <c r="C114" s="19" t="n"/>
      <c r="D114" s="19" t="n"/>
      <c r="E114" s="6">
        <f>IF(D114="","",IFERROR(INDEX('Équipe'!$D$4:$D$123,MATCH(D114,'Équipe'!$B$4:$B$123,0)),"Poste introuvable"))</f>
        <v/>
      </c>
      <c r="F114" s="19" t="n"/>
      <c r="G114" s="42" t="n"/>
      <c r="H114" s="19" t="n"/>
      <c r="I114" s="45" t="n"/>
      <c r="J114" s="6">
        <f>IF(A114="","",IF(D114="","Non attribuée",IF(OR(G114="",H114=""),"",IF(AND(H114&lt;&gt;"Terminée",G114&lt;'Paramètres'!$B$4),"En retard",IF(AND(H114&lt;&gt;"Terminée",G114&lt;='Paramètres'!$B$4+'Paramètres'!$B$8),"Échéance proche","")))))</f>
        <v/>
      </c>
      <c r="K114">
        <f>'Paramètres'!D113</f>
        <v/>
      </c>
      <c r="L114">
        <f>'Paramètres'!F113</f>
        <v/>
      </c>
      <c r="M114">
        <f>'Paramètres'!G113</f>
        <v/>
      </c>
      <c r="N114">
        <f>IF('Équipe'!B114="","",'Équipe'!B114)</f>
        <v/>
      </c>
    </row>
    <row r="115" ht="29" customHeight="1">
      <c r="A115" s="19" t="n"/>
      <c r="B115" s="20" t="n"/>
      <c r="C115" s="19" t="n"/>
      <c r="D115" s="19" t="n"/>
      <c r="E115" s="10">
        <f>IF(D115="","",IFERROR(INDEX('Équipe'!$D$4:$D$123,MATCH(D115,'Équipe'!$B$4:$B$123,0)),"Poste introuvable"))</f>
        <v/>
      </c>
      <c r="F115" s="19" t="n"/>
      <c r="G115" s="42" t="n"/>
      <c r="H115" s="19" t="n"/>
      <c r="I115" s="45" t="n"/>
      <c r="J115" s="10">
        <f>IF(A115="","",IF(D115="","Non attribuée",IF(OR(G115="",H115=""),"",IF(AND(H115&lt;&gt;"Terminée",G115&lt;'Paramètres'!$B$4),"En retard",IF(AND(H115&lt;&gt;"Terminée",G115&lt;='Paramètres'!$B$4+'Paramètres'!$B$8),"Échéance proche","")))))</f>
        <v/>
      </c>
      <c r="K115">
        <f>'Paramètres'!D114</f>
        <v/>
      </c>
      <c r="L115">
        <f>'Paramètres'!F114</f>
        <v/>
      </c>
      <c r="M115">
        <f>'Paramètres'!G114</f>
        <v/>
      </c>
      <c r="N115">
        <f>IF('Équipe'!B115="","",'Équipe'!B115)</f>
        <v/>
      </c>
    </row>
    <row r="116" ht="29" customHeight="1">
      <c r="A116" s="19" t="n"/>
      <c r="B116" s="20" t="n"/>
      <c r="C116" s="19" t="n"/>
      <c r="D116" s="19" t="n"/>
      <c r="E116" s="6">
        <f>IF(D116="","",IFERROR(INDEX('Équipe'!$D$4:$D$123,MATCH(D116,'Équipe'!$B$4:$B$123,0)),"Poste introuvable"))</f>
        <v/>
      </c>
      <c r="F116" s="19" t="n"/>
      <c r="G116" s="42" t="n"/>
      <c r="H116" s="19" t="n"/>
      <c r="I116" s="45" t="n"/>
      <c r="J116" s="6">
        <f>IF(A116="","",IF(D116="","Non attribuée",IF(OR(G116="",H116=""),"",IF(AND(H116&lt;&gt;"Terminée",G116&lt;'Paramètres'!$B$4),"En retard",IF(AND(H116&lt;&gt;"Terminée",G116&lt;='Paramètres'!$B$4+'Paramètres'!$B$8),"Échéance proche","")))))</f>
        <v/>
      </c>
      <c r="K116">
        <f>'Paramètres'!D115</f>
        <v/>
      </c>
      <c r="L116">
        <f>'Paramètres'!F115</f>
        <v/>
      </c>
      <c r="M116">
        <f>'Paramètres'!G115</f>
        <v/>
      </c>
      <c r="N116">
        <f>IF('Équipe'!B116="","",'Équipe'!B116)</f>
        <v/>
      </c>
    </row>
    <row r="117" ht="29" customHeight="1">
      <c r="A117" s="19" t="n"/>
      <c r="B117" s="20" t="n"/>
      <c r="C117" s="19" t="n"/>
      <c r="D117" s="19" t="n"/>
      <c r="E117" s="10">
        <f>IF(D117="","",IFERROR(INDEX('Équipe'!$D$4:$D$123,MATCH(D117,'Équipe'!$B$4:$B$123,0)),"Poste introuvable"))</f>
        <v/>
      </c>
      <c r="F117" s="19" t="n"/>
      <c r="G117" s="42" t="n"/>
      <c r="H117" s="19" t="n"/>
      <c r="I117" s="45" t="n"/>
      <c r="J117" s="10">
        <f>IF(A117="","",IF(D117="","Non attribuée",IF(OR(G117="",H117=""),"",IF(AND(H117&lt;&gt;"Terminée",G117&lt;'Paramètres'!$B$4),"En retard",IF(AND(H117&lt;&gt;"Terminée",G117&lt;='Paramètres'!$B$4+'Paramètres'!$B$8),"Échéance proche","")))))</f>
        <v/>
      </c>
      <c r="K117">
        <f>'Paramètres'!D116</f>
        <v/>
      </c>
      <c r="L117">
        <f>'Paramètres'!F116</f>
        <v/>
      </c>
      <c r="M117">
        <f>'Paramètres'!G116</f>
        <v/>
      </c>
      <c r="N117">
        <f>IF('Équipe'!B117="","",'Équipe'!B117)</f>
        <v/>
      </c>
    </row>
    <row r="118" ht="29" customHeight="1">
      <c r="A118" s="19" t="n"/>
      <c r="B118" s="20" t="n"/>
      <c r="C118" s="19" t="n"/>
      <c r="D118" s="19" t="n"/>
      <c r="E118" s="6">
        <f>IF(D118="","",IFERROR(INDEX('Équipe'!$D$4:$D$123,MATCH(D118,'Équipe'!$B$4:$B$123,0)),"Poste introuvable"))</f>
        <v/>
      </c>
      <c r="F118" s="19" t="n"/>
      <c r="G118" s="42" t="n"/>
      <c r="H118" s="19" t="n"/>
      <c r="I118" s="45" t="n"/>
      <c r="J118" s="6">
        <f>IF(A118="","",IF(D118="","Non attribuée",IF(OR(G118="",H118=""),"",IF(AND(H118&lt;&gt;"Terminée",G118&lt;'Paramètres'!$B$4),"En retard",IF(AND(H118&lt;&gt;"Terminée",G118&lt;='Paramètres'!$B$4+'Paramètres'!$B$8),"Échéance proche","")))))</f>
        <v/>
      </c>
      <c r="K118">
        <f>'Paramètres'!D117</f>
        <v/>
      </c>
      <c r="L118">
        <f>'Paramètres'!F117</f>
        <v/>
      </c>
      <c r="M118">
        <f>'Paramètres'!G117</f>
        <v/>
      </c>
      <c r="N118">
        <f>IF('Équipe'!B118="","",'Équipe'!B118)</f>
        <v/>
      </c>
    </row>
    <row r="119" ht="29" customHeight="1">
      <c r="A119" s="19" t="n"/>
      <c r="B119" s="20" t="n"/>
      <c r="C119" s="19" t="n"/>
      <c r="D119" s="19" t="n"/>
      <c r="E119" s="10">
        <f>IF(D119="","",IFERROR(INDEX('Équipe'!$D$4:$D$123,MATCH(D119,'Équipe'!$B$4:$B$123,0)),"Poste introuvable"))</f>
        <v/>
      </c>
      <c r="F119" s="19" t="n"/>
      <c r="G119" s="42" t="n"/>
      <c r="H119" s="19" t="n"/>
      <c r="I119" s="45" t="n"/>
      <c r="J119" s="10">
        <f>IF(A119="","",IF(D119="","Non attribuée",IF(OR(G119="",H119=""),"",IF(AND(H119&lt;&gt;"Terminée",G119&lt;'Paramètres'!$B$4),"En retard",IF(AND(H119&lt;&gt;"Terminée",G119&lt;='Paramètres'!$B$4+'Paramètres'!$B$8),"Échéance proche","")))))</f>
        <v/>
      </c>
      <c r="K119">
        <f>'Paramètres'!D118</f>
        <v/>
      </c>
      <c r="L119">
        <f>'Paramètres'!F118</f>
        <v/>
      </c>
      <c r="M119">
        <f>'Paramètres'!G118</f>
        <v/>
      </c>
      <c r="N119">
        <f>IF('Équipe'!B119="","",'Équipe'!B119)</f>
        <v/>
      </c>
    </row>
    <row r="120" ht="29" customHeight="1">
      <c r="A120" s="19" t="n"/>
      <c r="B120" s="20" t="n"/>
      <c r="C120" s="19" t="n"/>
      <c r="D120" s="19" t="n"/>
      <c r="E120" s="6">
        <f>IF(D120="","",IFERROR(INDEX('Équipe'!$D$4:$D$123,MATCH(D120,'Équipe'!$B$4:$B$123,0)),"Poste introuvable"))</f>
        <v/>
      </c>
      <c r="F120" s="19" t="n"/>
      <c r="G120" s="42" t="n"/>
      <c r="H120" s="19" t="n"/>
      <c r="I120" s="45" t="n"/>
      <c r="J120" s="6">
        <f>IF(A120="","",IF(D120="","Non attribuée",IF(OR(G120="",H120=""),"",IF(AND(H120&lt;&gt;"Terminée",G120&lt;'Paramètres'!$B$4),"En retard",IF(AND(H120&lt;&gt;"Terminée",G120&lt;='Paramètres'!$B$4+'Paramètres'!$B$8),"Échéance proche","")))))</f>
        <v/>
      </c>
      <c r="K120">
        <f>'Paramètres'!D119</f>
        <v/>
      </c>
      <c r="L120">
        <f>'Paramètres'!F119</f>
        <v/>
      </c>
      <c r="M120">
        <f>'Paramètres'!G119</f>
        <v/>
      </c>
      <c r="N120">
        <f>IF('Équipe'!B120="","",'Équipe'!B120)</f>
        <v/>
      </c>
    </row>
    <row r="121" ht="29" customHeight="1">
      <c r="A121" s="19" t="n"/>
      <c r="B121" s="20" t="n"/>
      <c r="C121" s="19" t="n"/>
      <c r="D121" s="19" t="n"/>
      <c r="E121" s="10">
        <f>IF(D121="","",IFERROR(INDEX('Équipe'!$D$4:$D$123,MATCH(D121,'Équipe'!$B$4:$B$123,0)),"Poste introuvable"))</f>
        <v/>
      </c>
      <c r="F121" s="19" t="n"/>
      <c r="G121" s="42" t="n"/>
      <c r="H121" s="19" t="n"/>
      <c r="I121" s="45" t="n"/>
      <c r="J121" s="10">
        <f>IF(A121="","",IF(D121="","Non attribuée",IF(OR(G121="",H121=""),"",IF(AND(H121&lt;&gt;"Terminée",G121&lt;'Paramètres'!$B$4),"En retard",IF(AND(H121&lt;&gt;"Terminée",G121&lt;='Paramètres'!$B$4+'Paramètres'!$B$8),"Échéance proche","")))))</f>
        <v/>
      </c>
      <c r="K121">
        <f>'Paramètres'!D120</f>
        <v/>
      </c>
      <c r="L121">
        <f>'Paramètres'!F120</f>
        <v/>
      </c>
      <c r="M121">
        <f>'Paramètres'!G120</f>
        <v/>
      </c>
      <c r="N121">
        <f>IF('Équipe'!B121="","",'Équipe'!B121)</f>
        <v/>
      </c>
    </row>
    <row r="122" ht="29" customHeight="1">
      <c r="A122" s="19" t="n"/>
      <c r="B122" s="20" t="n"/>
      <c r="C122" s="19" t="n"/>
      <c r="D122" s="19" t="n"/>
      <c r="E122" s="6">
        <f>IF(D122="","",IFERROR(INDEX('Équipe'!$D$4:$D$123,MATCH(D122,'Équipe'!$B$4:$B$123,0)),"Poste introuvable"))</f>
        <v/>
      </c>
      <c r="F122" s="19" t="n"/>
      <c r="G122" s="42" t="n"/>
      <c r="H122" s="19" t="n"/>
      <c r="I122" s="45" t="n"/>
      <c r="J122" s="6">
        <f>IF(A122="","",IF(D122="","Non attribuée",IF(OR(G122="",H122=""),"",IF(AND(H122&lt;&gt;"Terminée",G122&lt;'Paramètres'!$B$4),"En retard",IF(AND(H122&lt;&gt;"Terminée",G122&lt;='Paramètres'!$B$4+'Paramètres'!$B$8),"Échéance proche","")))))</f>
        <v/>
      </c>
      <c r="K122">
        <f>'Paramètres'!D121</f>
        <v/>
      </c>
      <c r="L122">
        <f>'Paramètres'!F121</f>
        <v/>
      </c>
      <c r="M122">
        <f>'Paramètres'!G121</f>
        <v/>
      </c>
      <c r="N122">
        <f>IF('Équipe'!B122="","",'Équipe'!B122)</f>
        <v/>
      </c>
    </row>
    <row r="123" ht="29" customHeight="1">
      <c r="A123" s="19" t="n"/>
      <c r="B123" s="20" t="n"/>
      <c r="C123" s="19" t="n"/>
      <c r="D123" s="19" t="n"/>
      <c r="E123" s="10">
        <f>IF(D123="","",IFERROR(INDEX('Équipe'!$D$4:$D$123,MATCH(D123,'Équipe'!$B$4:$B$123,0)),"Poste introuvable"))</f>
        <v/>
      </c>
      <c r="F123" s="19" t="n"/>
      <c r="G123" s="42" t="n"/>
      <c r="H123" s="19" t="n"/>
      <c r="I123" s="45" t="n"/>
      <c r="J123" s="10">
        <f>IF(A123="","",IF(D123="","Non attribuée",IF(OR(G123="",H123=""),"",IF(AND(H123&lt;&gt;"Terminée",G123&lt;'Paramètres'!$B$4),"En retard",IF(AND(H123&lt;&gt;"Terminée",G123&lt;='Paramètres'!$B$4+'Paramètres'!$B$8),"Échéance proche","")))))</f>
        <v/>
      </c>
      <c r="K123">
        <f>'Paramètres'!D122</f>
        <v/>
      </c>
      <c r="L123">
        <f>'Paramètres'!F122</f>
        <v/>
      </c>
      <c r="M123">
        <f>'Paramètres'!G122</f>
        <v/>
      </c>
      <c r="N123">
        <f>IF('Équipe'!B123="","",'Équipe'!B123)</f>
        <v/>
      </c>
    </row>
    <row r="124" ht="29" customHeight="1">
      <c r="A124" s="19" t="n"/>
      <c r="B124" s="20" t="n"/>
      <c r="C124" s="19" t="n"/>
      <c r="D124" s="19" t="n"/>
      <c r="E124" s="6">
        <f>IF(D124="","",IFERROR(INDEX('Équipe'!$D$4:$D$123,MATCH(D124,'Équipe'!$B$4:$B$123,0)),"Poste introuvable"))</f>
        <v/>
      </c>
      <c r="F124" s="19" t="n"/>
      <c r="G124" s="42" t="n"/>
      <c r="H124" s="19" t="n"/>
      <c r="I124" s="45" t="n"/>
      <c r="J124" s="6">
        <f>IF(A124="","",IF(D124="","Non attribuée",IF(OR(G124="",H124=""),"",IF(AND(H124&lt;&gt;"Terminée",G124&lt;'Paramètres'!$B$4),"En retard",IF(AND(H124&lt;&gt;"Terminée",G124&lt;='Paramètres'!$B$4+'Paramètres'!$B$8),"Échéance proche","")))))</f>
        <v/>
      </c>
      <c r="K124">
        <f>'Paramètres'!D123</f>
        <v/>
      </c>
      <c r="L124">
        <f>'Paramètres'!F123</f>
        <v/>
      </c>
      <c r="M124">
        <f>'Paramètres'!G123</f>
        <v/>
      </c>
      <c r="N124">
        <f>IF('Équipe'!B124="","",'Équipe'!B124)</f>
        <v/>
      </c>
    </row>
    <row r="125" ht="29" customHeight="1">
      <c r="A125" s="19" t="n"/>
      <c r="B125" s="20" t="n"/>
      <c r="C125" s="19" t="n"/>
      <c r="D125" s="19" t="n"/>
      <c r="E125" s="10">
        <f>IF(D125="","",IFERROR(INDEX('Équipe'!$D$4:$D$123,MATCH(D125,'Équipe'!$B$4:$B$123,0)),"Poste introuvable"))</f>
        <v/>
      </c>
      <c r="F125" s="19" t="n"/>
      <c r="G125" s="42" t="n"/>
      <c r="H125" s="19" t="n"/>
      <c r="I125" s="45" t="n"/>
      <c r="J125" s="10">
        <f>IF(A125="","",IF(D125="","Non attribuée",IF(OR(G125="",H125=""),"",IF(AND(H125&lt;&gt;"Terminée",G125&lt;'Paramètres'!$B$4),"En retard",IF(AND(H125&lt;&gt;"Terminée",G125&lt;='Paramètres'!$B$4+'Paramètres'!$B$8),"Échéance proche","")))))</f>
        <v/>
      </c>
      <c r="K125">
        <f>'Paramètres'!D124</f>
        <v/>
      </c>
      <c r="L125">
        <f>'Paramètres'!F124</f>
        <v/>
      </c>
      <c r="M125">
        <f>'Paramètres'!G124</f>
        <v/>
      </c>
      <c r="N125">
        <f>IF('Équipe'!B125="","",'Équipe'!B125)</f>
        <v/>
      </c>
    </row>
    <row r="126" ht="29" customHeight="1">
      <c r="A126" s="19" t="n"/>
      <c r="B126" s="20" t="n"/>
      <c r="C126" s="19" t="n"/>
      <c r="D126" s="19" t="n"/>
      <c r="E126" s="6">
        <f>IF(D126="","",IFERROR(INDEX('Équipe'!$D$4:$D$123,MATCH(D126,'Équipe'!$B$4:$B$123,0)),"Poste introuvable"))</f>
        <v/>
      </c>
      <c r="F126" s="19" t="n"/>
      <c r="G126" s="42" t="n"/>
      <c r="H126" s="19" t="n"/>
      <c r="I126" s="45" t="n"/>
      <c r="J126" s="6">
        <f>IF(A126="","",IF(D126="","Non attribuée",IF(OR(G126="",H126=""),"",IF(AND(H126&lt;&gt;"Terminée",G126&lt;'Paramètres'!$B$4),"En retard",IF(AND(H126&lt;&gt;"Terminée",G126&lt;='Paramètres'!$B$4+'Paramètres'!$B$8),"Échéance proche","")))))</f>
        <v/>
      </c>
      <c r="K126">
        <f>'Paramètres'!D125</f>
        <v/>
      </c>
      <c r="L126">
        <f>'Paramètres'!F125</f>
        <v/>
      </c>
      <c r="M126">
        <f>'Paramètres'!G125</f>
        <v/>
      </c>
      <c r="N126">
        <f>IF('Équipe'!B126="","",'Équipe'!B126)</f>
        <v/>
      </c>
    </row>
    <row r="127" ht="29" customHeight="1">
      <c r="A127" s="19" t="n"/>
      <c r="B127" s="20" t="n"/>
      <c r="C127" s="19" t="n"/>
      <c r="D127" s="19" t="n"/>
      <c r="E127" s="10">
        <f>IF(D127="","",IFERROR(INDEX('Équipe'!$D$4:$D$123,MATCH(D127,'Équipe'!$B$4:$B$123,0)),"Poste introuvable"))</f>
        <v/>
      </c>
      <c r="F127" s="19" t="n"/>
      <c r="G127" s="42" t="n"/>
      <c r="H127" s="19" t="n"/>
      <c r="I127" s="45" t="n"/>
      <c r="J127" s="10">
        <f>IF(A127="","",IF(D127="","Non attribuée",IF(OR(G127="",H127=""),"",IF(AND(H127&lt;&gt;"Terminée",G127&lt;'Paramètres'!$B$4),"En retard",IF(AND(H127&lt;&gt;"Terminée",G127&lt;='Paramètres'!$B$4+'Paramètres'!$B$8),"Échéance proche","")))))</f>
        <v/>
      </c>
      <c r="K127">
        <f>'Paramètres'!D126</f>
        <v/>
      </c>
      <c r="L127">
        <f>'Paramètres'!F126</f>
        <v/>
      </c>
      <c r="M127">
        <f>'Paramètres'!G126</f>
        <v/>
      </c>
      <c r="N127">
        <f>IF('Équipe'!B127="","",'Équipe'!B127)</f>
        <v/>
      </c>
    </row>
    <row r="128" ht="29" customHeight="1">
      <c r="A128" s="19" t="n"/>
      <c r="B128" s="20" t="n"/>
      <c r="C128" s="19" t="n"/>
      <c r="D128" s="19" t="n"/>
      <c r="E128" s="6">
        <f>IF(D128="","",IFERROR(INDEX('Équipe'!$D$4:$D$123,MATCH(D128,'Équipe'!$B$4:$B$123,0)),"Poste introuvable"))</f>
        <v/>
      </c>
      <c r="F128" s="19" t="n"/>
      <c r="G128" s="42" t="n"/>
      <c r="H128" s="19" t="n"/>
      <c r="I128" s="45" t="n"/>
      <c r="J128" s="6">
        <f>IF(A128="","",IF(D128="","Non attribuée",IF(OR(G128="",H128=""),"",IF(AND(H128&lt;&gt;"Terminée",G128&lt;'Paramètres'!$B$4),"En retard",IF(AND(H128&lt;&gt;"Terminée",G128&lt;='Paramètres'!$B$4+'Paramètres'!$B$8),"Échéance proche","")))))</f>
        <v/>
      </c>
      <c r="K128">
        <f>'Paramètres'!D127</f>
        <v/>
      </c>
      <c r="L128">
        <f>'Paramètres'!F127</f>
        <v/>
      </c>
      <c r="M128">
        <f>'Paramètres'!G127</f>
        <v/>
      </c>
      <c r="N128">
        <f>IF('Équipe'!B128="","",'Équipe'!B128)</f>
        <v/>
      </c>
    </row>
    <row r="129" ht="29" customHeight="1">
      <c r="A129" s="19" t="n"/>
      <c r="B129" s="20" t="n"/>
      <c r="C129" s="19" t="n"/>
      <c r="D129" s="19" t="n"/>
      <c r="E129" s="10">
        <f>IF(D129="","",IFERROR(INDEX('Équipe'!$D$4:$D$123,MATCH(D129,'Équipe'!$B$4:$B$123,0)),"Poste introuvable"))</f>
        <v/>
      </c>
      <c r="F129" s="19" t="n"/>
      <c r="G129" s="42" t="n"/>
      <c r="H129" s="19" t="n"/>
      <c r="I129" s="45" t="n"/>
      <c r="J129" s="10">
        <f>IF(A129="","",IF(D129="","Non attribuée",IF(OR(G129="",H129=""),"",IF(AND(H129&lt;&gt;"Terminée",G129&lt;'Paramètres'!$B$4),"En retard",IF(AND(H129&lt;&gt;"Terminée",G129&lt;='Paramètres'!$B$4+'Paramètres'!$B$8),"Échéance proche","")))))</f>
        <v/>
      </c>
      <c r="K129">
        <f>'Paramètres'!D128</f>
        <v/>
      </c>
      <c r="L129">
        <f>'Paramètres'!F128</f>
        <v/>
      </c>
      <c r="M129">
        <f>'Paramètres'!G128</f>
        <v/>
      </c>
      <c r="N129">
        <f>IF('Équipe'!B129="","",'Équipe'!B129)</f>
        <v/>
      </c>
    </row>
    <row r="130" ht="29" customHeight="1">
      <c r="A130" s="19" t="n"/>
      <c r="B130" s="20" t="n"/>
      <c r="C130" s="19" t="n"/>
      <c r="D130" s="19" t="n"/>
      <c r="E130" s="6">
        <f>IF(D130="","",IFERROR(INDEX('Équipe'!$D$4:$D$123,MATCH(D130,'Équipe'!$B$4:$B$123,0)),"Poste introuvable"))</f>
        <v/>
      </c>
      <c r="F130" s="19" t="n"/>
      <c r="G130" s="42" t="n"/>
      <c r="H130" s="19" t="n"/>
      <c r="I130" s="45" t="n"/>
      <c r="J130" s="6">
        <f>IF(A130="","",IF(D130="","Non attribuée",IF(OR(G130="",H130=""),"",IF(AND(H130&lt;&gt;"Terminée",G130&lt;'Paramètres'!$B$4),"En retard",IF(AND(H130&lt;&gt;"Terminée",G130&lt;='Paramètres'!$B$4+'Paramètres'!$B$8),"Échéance proche","")))))</f>
        <v/>
      </c>
      <c r="K130">
        <f>'Paramètres'!D129</f>
        <v/>
      </c>
      <c r="L130">
        <f>'Paramètres'!F129</f>
        <v/>
      </c>
      <c r="M130">
        <f>'Paramètres'!G129</f>
        <v/>
      </c>
      <c r="N130">
        <f>IF('Équipe'!B130="","",'Équipe'!B130)</f>
        <v/>
      </c>
    </row>
    <row r="131" ht="29" customHeight="1">
      <c r="A131" s="19" t="n"/>
      <c r="B131" s="20" t="n"/>
      <c r="C131" s="19" t="n"/>
      <c r="D131" s="19" t="n"/>
      <c r="E131" s="10">
        <f>IF(D131="","",IFERROR(INDEX('Équipe'!$D$4:$D$123,MATCH(D131,'Équipe'!$B$4:$B$123,0)),"Poste introuvable"))</f>
        <v/>
      </c>
      <c r="F131" s="19" t="n"/>
      <c r="G131" s="42" t="n"/>
      <c r="H131" s="19" t="n"/>
      <c r="I131" s="45" t="n"/>
      <c r="J131" s="10">
        <f>IF(A131="","",IF(D131="","Non attribuée",IF(OR(G131="",H131=""),"",IF(AND(H131&lt;&gt;"Terminée",G131&lt;'Paramètres'!$B$4),"En retard",IF(AND(H131&lt;&gt;"Terminée",G131&lt;='Paramètres'!$B$4+'Paramètres'!$B$8),"Échéance proche","")))))</f>
        <v/>
      </c>
      <c r="K131">
        <f>'Paramètres'!D130</f>
        <v/>
      </c>
      <c r="L131">
        <f>'Paramètres'!F130</f>
        <v/>
      </c>
      <c r="M131">
        <f>'Paramètres'!G130</f>
        <v/>
      </c>
      <c r="N131">
        <f>IF('Équipe'!B131="","",'Équipe'!B131)</f>
        <v/>
      </c>
    </row>
    <row r="132" ht="29" customHeight="1">
      <c r="A132" s="19" t="n"/>
      <c r="B132" s="20" t="n"/>
      <c r="C132" s="19" t="n"/>
      <c r="D132" s="19" t="n"/>
      <c r="E132" s="6">
        <f>IF(D132="","",IFERROR(INDEX('Équipe'!$D$4:$D$123,MATCH(D132,'Équipe'!$B$4:$B$123,0)),"Poste introuvable"))</f>
        <v/>
      </c>
      <c r="F132" s="19" t="n"/>
      <c r="G132" s="42" t="n"/>
      <c r="H132" s="19" t="n"/>
      <c r="I132" s="45" t="n"/>
      <c r="J132" s="6">
        <f>IF(A132="","",IF(D132="","Non attribuée",IF(OR(G132="",H132=""),"",IF(AND(H132&lt;&gt;"Terminée",G132&lt;'Paramètres'!$B$4),"En retard",IF(AND(H132&lt;&gt;"Terminée",G132&lt;='Paramètres'!$B$4+'Paramètres'!$B$8),"Échéance proche","")))))</f>
        <v/>
      </c>
      <c r="K132">
        <f>'Paramètres'!D131</f>
        <v/>
      </c>
      <c r="L132">
        <f>'Paramètres'!F131</f>
        <v/>
      </c>
      <c r="M132">
        <f>'Paramètres'!G131</f>
        <v/>
      </c>
      <c r="N132">
        <f>IF('Équipe'!B132="","",'Équipe'!B132)</f>
        <v/>
      </c>
    </row>
    <row r="133" ht="29" customHeight="1">
      <c r="A133" s="19" t="n"/>
      <c r="B133" s="20" t="n"/>
      <c r="C133" s="19" t="n"/>
      <c r="D133" s="19" t="n"/>
      <c r="E133" s="10">
        <f>IF(D133="","",IFERROR(INDEX('Équipe'!$D$4:$D$123,MATCH(D133,'Équipe'!$B$4:$B$123,0)),"Poste introuvable"))</f>
        <v/>
      </c>
      <c r="F133" s="19" t="n"/>
      <c r="G133" s="42" t="n"/>
      <c r="H133" s="19" t="n"/>
      <c r="I133" s="45" t="n"/>
      <c r="J133" s="10">
        <f>IF(A133="","",IF(D133="","Non attribuée",IF(OR(G133="",H133=""),"",IF(AND(H133&lt;&gt;"Terminée",G133&lt;'Paramètres'!$B$4),"En retard",IF(AND(H133&lt;&gt;"Terminée",G133&lt;='Paramètres'!$B$4+'Paramètres'!$B$8),"Échéance proche","")))))</f>
        <v/>
      </c>
      <c r="K133">
        <f>'Paramètres'!D132</f>
        <v/>
      </c>
      <c r="L133">
        <f>'Paramètres'!F132</f>
        <v/>
      </c>
      <c r="M133">
        <f>'Paramètres'!G132</f>
        <v/>
      </c>
      <c r="N133">
        <f>IF('Équipe'!B133="","",'Équipe'!B133)</f>
        <v/>
      </c>
    </row>
    <row r="134" ht="29" customHeight="1">
      <c r="A134" s="19" t="n"/>
      <c r="B134" s="20" t="n"/>
      <c r="C134" s="19" t="n"/>
      <c r="D134" s="19" t="n"/>
      <c r="E134" s="6">
        <f>IF(D134="","",IFERROR(INDEX('Équipe'!$D$4:$D$123,MATCH(D134,'Équipe'!$B$4:$B$123,0)),"Poste introuvable"))</f>
        <v/>
      </c>
      <c r="F134" s="19" t="n"/>
      <c r="G134" s="42" t="n"/>
      <c r="H134" s="19" t="n"/>
      <c r="I134" s="45" t="n"/>
      <c r="J134" s="6">
        <f>IF(A134="","",IF(D134="","Non attribuée",IF(OR(G134="",H134=""),"",IF(AND(H134&lt;&gt;"Terminée",G134&lt;'Paramètres'!$B$4),"En retard",IF(AND(H134&lt;&gt;"Terminée",G134&lt;='Paramètres'!$B$4+'Paramètres'!$B$8),"Échéance proche","")))))</f>
        <v/>
      </c>
      <c r="K134">
        <f>'Paramètres'!D133</f>
        <v/>
      </c>
      <c r="L134">
        <f>'Paramètres'!F133</f>
        <v/>
      </c>
      <c r="M134">
        <f>'Paramètres'!G133</f>
        <v/>
      </c>
      <c r="N134">
        <f>IF('Équipe'!B134="","",'Équipe'!B134)</f>
        <v/>
      </c>
    </row>
    <row r="135" ht="29" customHeight="1">
      <c r="A135" s="19" t="n"/>
      <c r="B135" s="20" t="n"/>
      <c r="C135" s="19" t="n"/>
      <c r="D135" s="19" t="n"/>
      <c r="E135" s="10">
        <f>IF(D135="","",IFERROR(INDEX('Équipe'!$D$4:$D$123,MATCH(D135,'Équipe'!$B$4:$B$123,0)),"Poste introuvable"))</f>
        <v/>
      </c>
      <c r="F135" s="19" t="n"/>
      <c r="G135" s="42" t="n"/>
      <c r="H135" s="19" t="n"/>
      <c r="I135" s="45" t="n"/>
      <c r="J135" s="10">
        <f>IF(A135="","",IF(D135="","Non attribuée",IF(OR(G135="",H135=""),"",IF(AND(H135&lt;&gt;"Terminée",G135&lt;'Paramètres'!$B$4),"En retard",IF(AND(H135&lt;&gt;"Terminée",G135&lt;='Paramètres'!$B$4+'Paramètres'!$B$8),"Échéance proche","")))))</f>
        <v/>
      </c>
      <c r="K135">
        <f>'Paramètres'!D134</f>
        <v/>
      </c>
      <c r="L135">
        <f>'Paramètres'!F134</f>
        <v/>
      </c>
      <c r="M135">
        <f>'Paramètres'!G134</f>
        <v/>
      </c>
      <c r="N135">
        <f>IF('Équipe'!B135="","",'Équipe'!B135)</f>
        <v/>
      </c>
    </row>
    <row r="136" ht="29" customHeight="1">
      <c r="A136" s="19" t="n"/>
      <c r="B136" s="20" t="n"/>
      <c r="C136" s="19" t="n"/>
      <c r="D136" s="19" t="n"/>
      <c r="E136" s="6">
        <f>IF(D136="","",IFERROR(INDEX('Équipe'!$D$4:$D$123,MATCH(D136,'Équipe'!$B$4:$B$123,0)),"Poste introuvable"))</f>
        <v/>
      </c>
      <c r="F136" s="19" t="n"/>
      <c r="G136" s="42" t="n"/>
      <c r="H136" s="19" t="n"/>
      <c r="I136" s="45" t="n"/>
      <c r="J136" s="6">
        <f>IF(A136="","",IF(D136="","Non attribuée",IF(OR(G136="",H136=""),"",IF(AND(H136&lt;&gt;"Terminée",G136&lt;'Paramètres'!$B$4),"En retard",IF(AND(H136&lt;&gt;"Terminée",G136&lt;='Paramètres'!$B$4+'Paramètres'!$B$8),"Échéance proche","")))))</f>
        <v/>
      </c>
      <c r="K136">
        <f>'Paramètres'!D135</f>
        <v/>
      </c>
      <c r="L136">
        <f>'Paramètres'!F135</f>
        <v/>
      </c>
      <c r="M136">
        <f>'Paramètres'!G135</f>
        <v/>
      </c>
      <c r="N136">
        <f>IF('Équipe'!B136="","",'Équipe'!B136)</f>
        <v/>
      </c>
    </row>
    <row r="137" ht="29" customHeight="1">
      <c r="A137" s="19" t="n"/>
      <c r="B137" s="20" t="n"/>
      <c r="C137" s="19" t="n"/>
      <c r="D137" s="19" t="n"/>
      <c r="E137" s="10">
        <f>IF(D137="","",IFERROR(INDEX('Équipe'!$D$4:$D$123,MATCH(D137,'Équipe'!$B$4:$B$123,0)),"Poste introuvable"))</f>
        <v/>
      </c>
      <c r="F137" s="19" t="n"/>
      <c r="G137" s="42" t="n"/>
      <c r="H137" s="19" t="n"/>
      <c r="I137" s="45" t="n"/>
      <c r="J137" s="10">
        <f>IF(A137="","",IF(D137="","Non attribuée",IF(OR(G137="",H137=""),"",IF(AND(H137&lt;&gt;"Terminée",G137&lt;'Paramètres'!$B$4),"En retard",IF(AND(H137&lt;&gt;"Terminée",G137&lt;='Paramètres'!$B$4+'Paramètres'!$B$8),"Échéance proche","")))))</f>
        <v/>
      </c>
      <c r="K137">
        <f>'Paramètres'!D136</f>
        <v/>
      </c>
      <c r="L137">
        <f>'Paramètres'!F136</f>
        <v/>
      </c>
      <c r="M137">
        <f>'Paramètres'!G136</f>
        <v/>
      </c>
      <c r="N137">
        <f>IF('Équipe'!B137="","",'Équipe'!B137)</f>
        <v/>
      </c>
    </row>
    <row r="138" ht="29" customHeight="1">
      <c r="A138" s="19" t="n"/>
      <c r="B138" s="20" t="n"/>
      <c r="C138" s="19" t="n"/>
      <c r="D138" s="19" t="n"/>
      <c r="E138" s="6">
        <f>IF(D138="","",IFERROR(INDEX('Équipe'!$D$4:$D$123,MATCH(D138,'Équipe'!$B$4:$B$123,0)),"Poste introuvable"))</f>
        <v/>
      </c>
      <c r="F138" s="19" t="n"/>
      <c r="G138" s="42" t="n"/>
      <c r="H138" s="19" t="n"/>
      <c r="I138" s="45" t="n"/>
      <c r="J138" s="6">
        <f>IF(A138="","",IF(D138="","Non attribuée",IF(OR(G138="",H138=""),"",IF(AND(H138&lt;&gt;"Terminée",G138&lt;'Paramètres'!$B$4),"En retard",IF(AND(H138&lt;&gt;"Terminée",G138&lt;='Paramètres'!$B$4+'Paramètres'!$B$8),"Échéance proche","")))))</f>
        <v/>
      </c>
      <c r="K138">
        <f>'Paramètres'!D137</f>
        <v/>
      </c>
      <c r="L138">
        <f>'Paramètres'!F137</f>
        <v/>
      </c>
      <c r="M138">
        <f>'Paramètres'!G137</f>
        <v/>
      </c>
      <c r="N138">
        <f>IF('Équipe'!B138="","",'Équipe'!B138)</f>
        <v/>
      </c>
    </row>
    <row r="139" ht="29" customHeight="1">
      <c r="A139" s="19" t="n"/>
      <c r="B139" s="20" t="n"/>
      <c r="C139" s="19" t="n"/>
      <c r="D139" s="19" t="n"/>
      <c r="E139" s="10">
        <f>IF(D139="","",IFERROR(INDEX('Équipe'!$D$4:$D$123,MATCH(D139,'Équipe'!$B$4:$B$123,0)),"Poste introuvable"))</f>
        <v/>
      </c>
      <c r="F139" s="19" t="n"/>
      <c r="G139" s="42" t="n"/>
      <c r="H139" s="19" t="n"/>
      <c r="I139" s="45" t="n"/>
      <c r="J139" s="10">
        <f>IF(A139="","",IF(D139="","Non attribuée",IF(OR(G139="",H139=""),"",IF(AND(H139&lt;&gt;"Terminée",G139&lt;'Paramètres'!$B$4),"En retard",IF(AND(H139&lt;&gt;"Terminée",G139&lt;='Paramètres'!$B$4+'Paramètres'!$B$8),"Échéance proche","")))))</f>
        <v/>
      </c>
      <c r="K139">
        <f>'Paramètres'!D138</f>
        <v/>
      </c>
      <c r="L139">
        <f>'Paramètres'!F138</f>
        <v/>
      </c>
      <c r="M139">
        <f>'Paramètres'!G138</f>
        <v/>
      </c>
      <c r="N139">
        <f>IF('Équipe'!B139="","",'Équipe'!B139)</f>
        <v/>
      </c>
    </row>
    <row r="140" ht="29" customHeight="1">
      <c r="A140" s="19" t="n"/>
      <c r="B140" s="20" t="n"/>
      <c r="C140" s="19" t="n"/>
      <c r="D140" s="19" t="n"/>
      <c r="E140" s="6">
        <f>IF(D140="","",IFERROR(INDEX('Équipe'!$D$4:$D$123,MATCH(D140,'Équipe'!$B$4:$B$123,0)),"Poste introuvable"))</f>
        <v/>
      </c>
      <c r="F140" s="19" t="n"/>
      <c r="G140" s="42" t="n"/>
      <c r="H140" s="19" t="n"/>
      <c r="I140" s="45" t="n"/>
      <c r="J140" s="6">
        <f>IF(A140="","",IF(D140="","Non attribuée",IF(OR(G140="",H140=""),"",IF(AND(H140&lt;&gt;"Terminée",G140&lt;'Paramètres'!$B$4),"En retard",IF(AND(H140&lt;&gt;"Terminée",G140&lt;='Paramètres'!$B$4+'Paramètres'!$B$8),"Échéance proche","")))))</f>
        <v/>
      </c>
      <c r="K140">
        <f>'Paramètres'!D139</f>
        <v/>
      </c>
      <c r="L140">
        <f>'Paramètres'!F139</f>
        <v/>
      </c>
      <c r="M140">
        <f>'Paramètres'!G139</f>
        <v/>
      </c>
      <c r="N140">
        <f>IF('Équipe'!B140="","",'Équipe'!B140)</f>
        <v/>
      </c>
    </row>
    <row r="141" ht="29" customHeight="1">
      <c r="A141" s="19" t="n"/>
      <c r="B141" s="20" t="n"/>
      <c r="C141" s="19" t="n"/>
      <c r="D141" s="19" t="n"/>
      <c r="E141" s="10">
        <f>IF(D141="","",IFERROR(INDEX('Équipe'!$D$4:$D$123,MATCH(D141,'Équipe'!$B$4:$B$123,0)),"Poste introuvable"))</f>
        <v/>
      </c>
      <c r="F141" s="19" t="n"/>
      <c r="G141" s="42" t="n"/>
      <c r="H141" s="19" t="n"/>
      <c r="I141" s="45" t="n"/>
      <c r="J141" s="10">
        <f>IF(A141="","",IF(D141="","Non attribuée",IF(OR(G141="",H141=""),"",IF(AND(H141&lt;&gt;"Terminée",G141&lt;'Paramètres'!$B$4),"En retard",IF(AND(H141&lt;&gt;"Terminée",G141&lt;='Paramètres'!$B$4+'Paramètres'!$B$8),"Échéance proche","")))))</f>
        <v/>
      </c>
      <c r="K141">
        <f>'Paramètres'!D140</f>
        <v/>
      </c>
      <c r="L141">
        <f>'Paramètres'!F140</f>
        <v/>
      </c>
      <c r="M141">
        <f>'Paramètres'!G140</f>
        <v/>
      </c>
      <c r="N141">
        <f>IF('Équipe'!B141="","",'Équipe'!B141)</f>
        <v/>
      </c>
    </row>
    <row r="142" ht="29" customHeight="1">
      <c r="A142" s="19" t="n"/>
      <c r="B142" s="20" t="n"/>
      <c r="C142" s="19" t="n"/>
      <c r="D142" s="19" t="n"/>
      <c r="E142" s="6">
        <f>IF(D142="","",IFERROR(INDEX('Équipe'!$D$4:$D$123,MATCH(D142,'Équipe'!$B$4:$B$123,0)),"Poste introuvable"))</f>
        <v/>
      </c>
      <c r="F142" s="19" t="n"/>
      <c r="G142" s="42" t="n"/>
      <c r="H142" s="19" t="n"/>
      <c r="I142" s="45" t="n"/>
      <c r="J142" s="6">
        <f>IF(A142="","",IF(D142="","Non attribuée",IF(OR(G142="",H142=""),"",IF(AND(H142&lt;&gt;"Terminée",G142&lt;'Paramètres'!$B$4),"En retard",IF(AND(H142&lt;&gt;"Terminée",G142&lt;='Paramètres'!$B$4+'Paramètres'!$B$8),"Échéance proche","")))))</f>
        <v/>
      </c>
      <c r="K142">
        <f>'Paramètres'!D141</f>
        <v/>
      </c>
      <c r="L142">
        <f>'Paramètres'!F141</f>
        <v/>
      </c>
      <c r="M142">
        <f>'Paramètres'!G141</f>
        <v/>
      </c>
      <c r="N142">
        <f>IF('Équipe'!B142="","",'Équipe'!B142)</f>
        <v/>
      </c>
    </row>
    <row r="143" ht="29" customHeight="1">
      <c r="A143" s="19" t="n"/>
      <c r="B143" s="20" t="n"/>
      <c r="C143" s="19" t="n"/>
      <c r="D143" s="19" t="n"/>
      <c r="E143" s="10">
        <f>IF(D143="","",IFERROR(INDEX('Équipe'!$D$4:$D$123,MATCH(D143,'Équipe'!$B$4:$B$123,0)),"Poste introuvable"))</f>
        <v/>
      </c>
      <c r="F143" s="19" t="n"/>
      <c r="G143" s="42" t="n"/>
      <c r="H143" s="19" t="n"/>
      <c r="I143" s="45" t="n"/>
      <c r="J143" s="10">
        <f>IF(A143="","",IF(D143="","Non attribuée",IF(OR(G143="",H143=""),"",IF(AND(H143&lt;&gt;"Terminée",G143&lt;'Paramètres'!$B$4),"En retard",IF(AND(H143&lt;&gt;"Terminée",G143&lt;='Paramètres'!$B$4+'Paramètres'!$B$8),"Échéance proche","")))))</f>
        <v/>
      </c>
      <c r="K143">
        <f>'Paramètres'!D142</f>
        <v/>
      </c>
      <c r="L143">
        <f>'Paramètres'!F142</f>
        <v/>
      </c>
      <c r="M143">
        <f>'Paramètres'!G142</f>
        <v/>
      </c>
      <c r="N143">
        <f>IF('Équipe'!B143="","",'Équipe'!B143)</f>
        <v/>
      </c>
    </row>
    <row r="144" ht="29" customHeight="1">
      <c r="A144" s="19" t="n"/>
      <c r="B144" s="20" t="n"/>
      <c r="C144" s="19" t="n"/>
      <c r="D144" s="19" t="n"/>
      <c r="E144" s="6">
        <f>IF(D144="","",IFERROR(INDEX('Équipe'!$D$4:$D$123,MATCH(D144,'Équipe'!$B$4:$B$123,0)),"Poste introuvable"))</f>
        <v/>
      </c>
      <c r="F144" s="19" t="n"/>
      <c r="G144" s="42" t="n"/>
      <c r="H144" s="19" t="n"/>
      <c r="I144" s="45" t="n"/>
      <c r="J144" s="6">
        <f>IF(A144="","",IF(D144="","Non attribuée",IF(OR(G144="",H144=""),"",IF(AND(H144&lt;&gt;"Terminée",G144&lt;'Paramètres'!$B$4),"En retard",IF(AND(H144&lt;&gt;"Terminée",G144&lt;='Paramètres'!$B$4+'Paramètres'!$B$8),"Échéance proche","")))))</f>
        <v/>
      </c>
      <c r="K144">
        <f>'Paramètres'!D143</f>
        <v/>
      </c>
      <c r="L144">
        <f>'Paramètres'!F143</f>
        <v/>
      </c>
      <c r="M144">
        <f>'Paramètres'!G143</f>
        <v/>
      </c>
      <c r="N144">
        <f>IF('Équipe'!B144="","",'Équipe'!B144)</f>
        <v/>
      </c>
    </row>
    <row r="145" ht="29" customHeight="1">
      <c r="A145" s="19" t="n"/>
      <c r="B145" s="20" t="n"/>
      <c r="C145" s="19" t="n"/>
      <c r="D145" s="19" t="n"/>
      <c r="E145" s="10">
        <f>IF(D145="","",IFERROR(INDEX('Équipe'!$D$4:$D$123,MATCH(D145,'Équipe'!$B$4:$B$123,0)),"Poste introuvable"))</f>
        <v/>
      </c>
      <c r="F145" s="19" t="n"/>
      <c r="G145" s="42" t="n"/>
      <c r="H145" s="19" t="n"/>
      <c r="I145" s="45" t="n"/>
      <c r="J145" s="10">
        <f>IF(A145="","",IF(D145="","Non attribuée",IF(OR(G145="",H145=""),"",IF(AND(H145&lt;&gt;"Terminée",G145&lt;'Paramètres'!$B$4),"En retard",IF(AND(H145&lt;&gt;"Terminée",G145&lt;='Paramètres'!$B$4+'Paramètres'!$B$8),"Échéance proche","")))))</f>
        <v/>
      </c>
      <c r="K145">
        <f>'Paramètres'!D144</f>
        <v/>
      </c>
      <c r="L145">
        <f>'Paramètres'!F144</f>
        <v/>
      </c>
      <c r="M145">
        <f>'Paramètres'!G144</f>
        <v/>
      </c>
      <c r="N145">
        <f>IF('Équipe'!B145="","",'Équipe'!B145)</f>
        <v/>
      </c>
    </row>
    <row r="146" ht="29" customHeight="1">
      <c r="A146" s="19" t="n"/>
      <c r="B146" s="20" t="n"/>
      <c r="C146" s="19" t="n"/>
      <c r="D146" s="19" t="n"/>
      <c r="E146" s="6">
        <f>IF(D146="","",IFERROR(INDEX('Équipe'!$D$4:$D$123,MATCH(D146,'Équipe'!$B$4:$B$123,0)),"Poste introuvable"))</f>
        <v/>
      </c>
      <c r="F146" s="19" t="n"/>
      <c r="G146" s="42" t="n"/>
      <c r="H146" s="19" t="n"/>
      <c r="I146" s="45" t="n"/>
      <c r="J146" s="6">
        <f>IF(A146="","",IF(D146="","Non attribuée",IF(OR(G146="",H146=""),"",IF(AND(H146&lt;&gt;"Terminée",G146&lt;'Paramètres'!$B$4),"En retard",IF(AND(H146&lt;&gt;"Terminée",G146&lt;='Paramètres'!$B$4+'Paramètres'!$B$8),"Échéance proche","")))))</f>
        <v/>
      </c>
      <c r="K146">
        <f>'Paramètres'!D145</f>
        <v/>
      </c>
      <c r="L146">
        <f>'Paramètres'!F145</f>
        <v/>
      </c>
      <c r="M146">
        <f>'Paramètres'!G145</f>
        <v/>
      </c>
      <c r="N146">
        <f>IF('Équipe'!B146="","",'Équipe'!B146)</f>
        <v/>
      </c>
    </row>
    <row r="147" ht="29" customHeight="1">
      <c r="A147" s="19" t="n"/>
      <c r="B147" s="20" t="n"/>
      <c r="C147" s="19" t="n"/>
      <c r="D147" s="19" t="n"/>
      <c r="E147" s="10">
        <f>IF(D147="","",IFERROR(INDEX('Équipe'!$D$4:$D$123,MATCH(D147,'Équipe'!$B$4:$B$123,0)),"Poste introuvable"))</f>
        <v/>
      </c>
      <c r="F147" s="19" t="n"/>
      <c r="G147" s="42" t="n"/>
      <c r="H147" s="19" t="n"/>
      <c r="I147" s="45" t="n"/>
      <c r="J147" s="10">
        <f>IF(A147="","",IF(D147="","Non attribuée",IF(OR(G147="",H147=""),"",IF(AND(H147&lt;&gt;"Terminée",G147&lt;'Paramètres'!$B$4),"En retard",IF(AND(H147&lt;&gt;"Terminée",G147&lt;='Paramètres'!$B$4+'Paramètres'!$B$8),"Échéance proche","")))))</f>
        <v/>
      </c>
      <c r="K147">
        <f>'Paramètres'!D146</f>
        <v/>
      </c>
      <c r="L147">
        <f>'Paramètres'!F146</f>
        <v/>
      </c>
      <c r="M147">
        <f>'Paramètres'!G146</f>
        <v/>
      </c>
      <c r="N147">
        <f>IF('Équipe'!B147="","",'Équipe'!B147)</f>
        <v/>
      </c>
    </row>
    <row r="148" ht="29" customHeight="1">
      <c r="A148" s="19" t="n"/>
      <c r="B148" s="20" t="n"/>
      <c r="C148" s="19" t="n"/>
      <c r="D148" s="19" t="n"/>
      <c r="E148" s="6">
        <f>IF(D148="","",IFERROR(INDEX('Équipe'!$D$4:$D$123,MATCH(D148,'Équipe'!$B$4:$B$123,0)),"Poste introuvable"))</f>
        <v/>
      </c>
      <c r="F148" s="19" t="n"/>
      <c r="G148" s="42" t="n"/>
      <c r="H148" s="19" t="n"/>
      <c r="I148" s="45" t="n"/>
      <c r="J148" s="6">
        <f>IF(A148="","",IF(D148="","Non attribuée",IF(OR(G148="",H148=""),"",IF(AND(H148&lt;&gt;"Terminée",G148&lt;'Paramètres'!$B$4),"En retard",IF(AND(H148&lt;&gt;"Terminée",G148&lt;='Paramètres'!$B$4+'Paramètres'!$B$8),"Échéance proche","")))))</f>
        <v/>
      </c>
      <c r="K148">
        <f>'Paramètres'!D147</f>
        <v/>
      </c>
      <c r="L148">
        <f>'Paramètres'!F147</f>
        <v/>
      </c>
      <c r="M148">
        <f>'Paramètres'!G147</f>
        <v/>
      </c>
      <c r="N148">
        <f>IF('Équipe'!B148="","",'Équipe'!B148)</f>
        <v/>
      </c>
    </row>
    <row r="149" ht="29" customHeight="1">
      <c r="A149" s="19" t="n"/>
      <c r="B149" s="20" t="n"/>
      <c r="C149" s="19" t="n"/>
      <c r="D149" s="19" t="n"/>
      <c r="E149" s="10">
        <f>IF(D149="","",IFERROR(INDEX('Équipe'!$D$4:$D$123,MATCH(D149,'Équipe'!$B$4:$B$123,0)),"Poste introuvable"))</f>
        <v/>
      </c>
      <c r="F149" s="19" t="n"/>
      <c r="G149" s="42" t="n"/>
      <c r="H149" s="19" t="n"/>
      <c r="I149" s="45" t="n"/>
      <c r="J149" s="10">
        <f>IF(A149="","",IF(D149="","Non attribuée",IF(OR(G149="",H149=""),"",IF(AND(H149&lt;&gt;"Terminée",G149&lt;'Paramètres'!$B$4),"En retard",IF(AND(H149&lt;&gt;"Terminée",G149&lt;='Paramètres'!$B$4+'Paramètres'!$B$8),"Échéance proche","")))))</f>
        <v/>
      </c>
      <c r="K149">
        <f>'Paramètres'!D148</f>
        <v/>
      </c>
      <c r="L149">
        <f>'Paramètres'!F148</f>
        <v/>
      </c>
      <c r="M149">
        <f>'Paramètres'!G148</f>
        <v/>
      </c>
      <c r="N149">
        <f>IF('Équipe'!B149="","",'Équipe'!B149)</f>
        <v/>
      </c>
    </row>
    <row r="150" ht="29" customHeight="1">
      <c r="A150" s="19" t="n"/>
      <c r="B150" s="20" t="n"/>
      <c r="C150" s="19" t="n"/>
      <c r="D150" s="19" t="n"/>
      <c r="E150" s="6">
        <f>IF(D150="","",IFERROR(INDEX('Équipe'!$D$4:$D$123,MATCH(D150,'Équipe'!$B$4:$B$123,0)),"Poste introuvable"))</f>
        <v/>
      </c>
      <c r="F150" s="19" t="n"/>
      <c r="G150" s="42" t="n"/>
      <c r="H150" s="19" t="n"/>
      <c r="I150" s="45" t="n"/>
      <c r="J150" s="6">
        <f>IF(A150="","",IF(D150="","Non attribuée",IF(OR(G150="",H150=""),"",IF(AND(H150&lt;&gt;"Terminée",G150&lt;'Paramètres'!$B$4),"En retard",IF(AND(H150&lt;&gt;"Terminée",G150&lt;='Paramètres'!$B$4+'Paramètres'!$B$8),"Échéance proche","")))))</f>
        <v/>
      </c>
      <c r="K150">
        <f>'Paramètres'!D149</f>
        <v/>
      </c>
      <c r="L150">
        <f>'Paramètres'!F149</f>
        <v/>
      </c>
      <c r="M150">
        <f>'Paramètres'!G149</f>
        <v/>
      </c>
      <c r="N150">
        <f>IF('Équipe'!B150="","",'Équipe'!B150)</f>
        <v/>
      </c>
    </row>
    <row r="151" ht="29" customHeight="1">
      <c r="A151" s="19" t="n"/>
      <c r="B151" s="20" t="n"/>
      <c r="C151" s="19" t="n"/>
      <c r="D151" s="19" t="n"/>
      <c r="E151" s="10">
        <f>IF(D151="","",IFERROR(INDEX('Équipe'!$D$4:$D$123,MATCH(D151,'Équipe'!$B$4:$B$123,0)),"Poste introuvable"))</f>
        <v/>
      </c>
      <c r="F151" s="19" t="n"/>
      <c r="G151" s="42" t="n"/>
      <c r="H151" s="19" t="n"/>
      <c r="I151" s="45" t="n"/>
      <c r="J151" s="10">
        <f>IF(A151="","",IF(D151="","Non attribuée",IF(OR(G151="",H151=""),"",IF(AND(H151&lt;&gt;"Terminée",G151&lt;'Paramètres'!$B$4),"En retard",IF(AND(H151&lt;&gt;"Terminée",G151&lt;='Paramètres'!$B$4+'Paramètres'!$B$8),"Échéance proche","")))))</f>
        <v/>
      </c>
      <c r="K151">
        <f>'Paramètres'!D150</f>
        <v/>
      </c>
      <c r="L151">
        <f>'Paramètres'!F150</f>
        <v/>
      </c>
      <c r="M151">
        <f>'Paramètres'!G150</f>
        <v/>
      </c>
      <c r="N151">
        <f>IF('Équipe'!B151="","",'Équipe'!B151)</f>
        <v/>
      </c>
    </row>
    <row r="152" ht="29" customHeight="1">
      <c r="A152" s="19" t="n"/>
      <c r="B152" s="20" t="n"/>
      <c r="C152" s="19" t="n"/>
      <c r="D152" s="19" t="n"/>
      <c r="E152" s="6">
        <f>IF(D152="","",IFERROR(INDEX('Équipe'!$D$4:$D$123,MATCH(D152,'Équipe'!$B$4:$B$123,0)),"Poste introuvable"))</f>
        <v/>
      </c>
      <c r="F152" s="19" t="n"/>
      <c r="G152" s="42" t="n"/>
      <c r="H152" s="19" t="n"/>
      <c r="I152" s="45" t="n"/>
      <c r="J152" s="6">
        <f>IF(A152="","",IF(D152="","Non attribuée",IF(OR(G152="",H152=""),"",IF(AND(H152&lt;&gt;"Terminée",G152&lt;'Paramètres'!$B$4),"En retard",IF(AND(H152&lt;&gt;"Terminée",G152&lt;='Paramètres'!$B$4+'Paramètres'!$B$8),"Échéance proche","")))))</f>
        <v/>
      </c>
      <c r="K152">
        <f>'Paramètres'!D151</f>
        <v/>
      </c>
      <c r="L152">
        <f>'Paramètres'!F151</f>
        <v/>
      </c>
      <c r="M152">
        <f>'Paramètres'!G151</f>
        <v/>
      </c>
      <c r="N152">
        <f>IF('Équipe'!B152="","",'Équipe'!B152)</f>
        <v/>
      </c>
    </row>
    <row r="153" ht="29" customHeight="1">
      <c r="A153" s="19" t="n"/>
      <c r="B153" s="20" t="n"/>
      <c r="C153" s="19" t="n"/>
      <c r="D153" s="19" t="n"/>
      <c r="E153" s="10">
        <f>IF(D153="","",IFERROR(INDEX('Équipe'!$D$4:$D$123,MATCH(D153,'Équipe'!$B$4:$B$123,0)),"Poste introuvable"))</f>
        <v/>
      </c>
      <c r="F153" s="19" t="n"/>
      <c r="G153" s="42" t="n"/>
      <c r="H153" s="19" t="n"/>
      <c r="I153" s="45" t="n"/>
      <c r="J153" s="10">
        <f>IF(A153="","",IF(D153="","Non attribuée",IF(OR(G153="",H153=""),"",IF(AND(H153&lt;&gt;"Terminée",G153&lt;'Paramètres'!$B$4),"En retard",IF(AND(H153&lt;&gt;"Terminée",G153&lt;='Paramètres'!$B$4+'Paramètres'!$B$8),"Échéance proche","")))))</f>
        <v/>
      </c>
      <c r="K153">
        <f>'Paramètres'!D152</f>
        <v/>
      </c>
      <c r="L153">
        <f>'Paramètres'!F152</f>
        <v/>
      </c>
      <c r="M153">
        <f>'Paramètres'!G152</f>
        <v/>
      </c>
      <c r="N153">
        <f>IF('Équipe'!B153="","",'Équipe'!B153)</f>
        <v/>
      </c>
    </row>
  </sheetData>
  <autoFilter ref="A3:J153"/>
  <mergeCells count="1">
    <mergeCell ref="A1:J1"/>
  </mergeCells>
  <conditionalFormatting sqref="A4:J153">
    <cfRule type="expression" priority="1" dxfId="0">
      <formula>AND($A4&lt;&gt;"",$J4="En retard")</formula>
    </cfRule>
    <cfRule type="expression" priority="2" dxfId="0">
      <formula>AND($A4&lt;&gt;"",$J4="Non attribuée")</formula>
    </cfRule>
    <cfRule type="expression" priority="3" dxfId="1">
      <formula>AND($A4&lt;&gt;"",$J4="Échéance proche")</formula>
    </cfRule>
  </conditionalFormatting>
  <conditionalFormatting sqref="A4:A153">
    <cfRule type="expression" priority="4" dxfId="0">
      <formula>AND($A4&lt;&gt;"",COUNTIF($A$4:$A$153,$A4)&gt;1)</formula>
    </cfRule>
  </conditionalFormatting>
  <dataValidations count="7">
    <dataValidation sqref="A4:A153" showDropDown="0" showInputMessage="0" showErrorMessage="0" allowBlank="0" errorTitle="ID mission incorrect" error="L’ID mission doit être renseigné et unique dans la table." type="custom">
      <formula1>=AND(A4&lt;&gt;"",COUNTIF($A$4:$A$153,A4)=1)</formula1>
    </dataValidation>
    <dataValidation sqref="C4:C153" showDropDown="0" showInputMessage="0" showErrorMessage="0" allowBlank="0" errorTitle="Pôle inconnu" error="Choisissez un pôle proposé dans la feuille Paramètres." type="list">
      <formula1>=$K$4:$K$21</formula1>
    </dataValidation>
    <dataValidation sqref="D4:D153" showDropDown="0" showInputMessage="0" showErrorMessage="0" allowBlank="0" errorTitle="Poste inconnu" error="Choisissez un ID poste de la feuille Équipe." type="list">
      <formula1>=$N$4:$N$123</formula1>
    </dataValidation>
    <dataValidation sqref="F4:F153" showDropDown="0" showInputMessage="0" showErrorMessage="0" allowBlank="0" errorTitle="Priorité inconnue" error="Choisissez une priorité proposée dans la feuille Paramètres." type="list">
      <formula1>=$L$4:$L$13</formula1>
    </dataValidation>
    <dataValidation sqref="G4:G153" showDropDown="0" showInputMessage="0" showErrorMessage="0" allowBlank="0" errorTitle="Échéance incorrecte" error="Saisissez une date valide." type="date" operator="between">
      <formula1>DATE(2020,1,1)</formula1>
      <formula2>DATE(2100,12,31)</formula2>
    </dataValidation>
    <dataValidation sqref="H4:H153" showDropDown="0" showInputMessage="0" showErrorMessage="0" allowBlank="0" errorTitle="Statut inconnu" error="Choisissez un statut proposé dans la feuille Paramètres." type="list">
      <formula1>=$M$4:$M$13</formula1>
    </dataValidation>
    <dataValidation sqref="I4:I153" showDropDown="0" showInputMessage="0" showErrorMessage="0" allowBlank="0" errorTitle="Charge incorrecte" error="La charge doit être un nombre strictement positif ou rester vide." type="custom">
      <formula1>=OR(I4="",AND(ISNUMBER(I4),I4&gt;0))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tabColor rgb="00397A62"/>
    <outlinePr summaryBelow="1" summaryRight="1"/>
    <pageSetUpPr/>
  </sheetPr>
  <dimension ref="A1:H127"/>
  <sheetViews>
    <sheetView showGridLines="0" zoomScale="85"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11" customWidth="1" min="1" max="1"/>
    <col width="42" customWidth="1" min="2" max="2"/>
    <col width="28" customWidth="1" min="3" max="3"/>
    <col width="19" customWidth="1" min="4" max="4"/>
    <col width="14" customWidth="1" min="5" max="5"/>
    <col width="14" customWidth="1" min="6" max="6"/>
    <col width="24" customWidth="1" min="7" max="7"/>
    <col width="20" customWidth="1" min="8" max="8"/>
  </cols>
  <sheetData>
    <row r="1" ht="29" customHeight="1">
      <c r="A1" s="1" t="inlineStr">
        <is>
          <t>Organigramme — Vue hiérarchique calculée</t>
        </is>
      </c>
      <c r="B1" s="36" t="n"/>
      <c r="C1" s="36" t="n"/>
      <c r="D1" s="36" t="n"/>
      <c r="E1" s="36" t="n"/>
      <c r="F1" s="36" t="n"/>
      <c r="G1" s="36" t="n"/>
      <c r="H1" s="37" t="n"/>
    </row>
    <row r="2" ht="29" customHeight="1">
      <c r="A2" s="2" t="inlineStr">
        <is>
          <t>Vue de lecture alimentée par la feuille Équipe. Pour réordonner la structure, trier Équipe sur « Ordre d’affichage ». Ne pas saisir dans cette vue.</t>
        </is>
      </c>
    </row>
    <row r="3">
      <c r="A3" s="3" t="inlineStr">
        <is>
          <t>Événement</t>
        </is>
      </c>
      <c r="B3" s="7">
        <f>'Paramètres'!$B$3</f>
        <v/>
      </c>
      <c r="C3" s="7" t="n"/>
      <c r="D3" s="3" t="inlineStr">
        <is>
          <t>Date de l’événement</t>
        </is>
      </c>
      <c r="E3" s="49">
        <f>'Paramètres'!$B$5</f>
        <v/>
      </c>
      <c r="F3" s="7" t="n"/>
      <c r="G3" s="3" t="inlineStr">
        <is>
          <t>Date de référence</t>
        </is>
      </c>
      <c r="H3" s="49">
        <f>'Paramètres'!$B$4</f>
        <v/>
      </c>
    </row>
    <row r="4">
      <c r="A4" s="3" t="inlineStr">
        <is>
          <t>Effectif actif</t>
        </is>
      </c>
      <c r="B4" s="7">
        <f>IFERROR(COUNTIF('Équipe'!$H$4:$H$123,"Actif"),0)</f>
        <v/>
      </c>
      <c r="C4" s="7" t="n"/>
      <c r="D4" s="3" t="inlineStr">
        <is>
          <t>Postes vacants</t>
        </is>
      </c>
      <c r="E4" s="7">
        <f>IFERROR(COUNTIF('Équipe'!$H$4:$H$123,"Vacant"),0)</f>
        <v/>
      </c>
      <c r="F4" s="7" t="n"/>
      <c r="G4" s="3" t="inlineStr">
        <is>
          <t>Alertes hiérarchiques</t>
        </is>
      </c>
      <c r="H4" s="7">
        <f>IFERROR(COUNTIF('Équipe'!$S$4:$S$123,"?*"),0)</f>
        <v/>
      </c>
    </row>
    <row r="5">
      <c r="A5" s="3" t="inlineStr">
        <is>
          <t>Taux moyen actif</t>
        </is>
      </c>
      <c r="B5" s="50">
        <f>IFERROR(AVERAGEIFS('Équipe'!$O$4:$O$123,'Équipe'!$H$4:$H$123,"Actif"),"")</f>
        <v/>
      </c>
      <c r="C5" s="7" t="n"/>
      <c r="D5" s="3" t="inlineStr">
        <is>
          <t>Missions non attribuées</t>
        </is>
      </c>
      <c r="E5" s="7">
        <f>IFERROR(COUNTIF('Missions'!$J$4:$J$153,"Non attribuée"),0)</f>
        <v/>
      </c>
      <c r="F5" s="7" t="n"/>
      <c r="G5" s="3" t="n"/>
      <c r="H5" s="7" t="n"/>
    </row>
    <row r="6"/>
    <row r="7" ht="31" customHeight="1">
      <c r="A7" s="3" t="inlineStr">
        <is>
          <t>Ordre</t>
        </is>
      </c>
      <c r="B7" s="3" t="inlineStr">
        <is>
          <t>Structure hiérarchique</t>
        </is>
      </c>
      <c r="C7" s="3" t="inlineStr">
        <is>
          <t>Rôle</t>
        </is>
      </c>
      <c r="D7" s="3" t="inlineStr">
        <is>
          <t>Pôle</t>
        </is>
      </c>
      <c r="E7" s="3" t="inlineStr">
        <is>
          <t>Statut</t>
        </is>
      </c>
      <c r="F7" s="3" t="inlineStr">
        <is>
          <t>Charge</t>
        </is>
      </c>
      <c r="G7" s="3" t="inlineStr">
        <is>
          <t>Alerte hiérarchie</t>
        </is>
      </c>
      <c r="H7" s="3" t="inlineStr">
        <is>
          <t>Missions associées</t>
        </is>
      </c>
    </row>
    <row r="8" ht="27" customHeight="1">
      <c r="A8" s="15">
        <f>IF('Équipe'!B4="","",'Équipe'!A4)</f>
        <v/>
      </c>
      <c r="B8" s="6">
        <f>IF('Équipe'!B4="","",REPT("   ",'Équipe'!G4)&amp;'Équipe'!C4&amp;" — "&amp;'Équipe'!B4)</f>
        <v/>
      </c>
      <c r="C8" s="6">
        <f>IF('Équipe'!B4="","",'Équipe'!D4)</f>
        <v/>
      </c>
      <c r="D8" s="30">
        <f>IF('Équipe'!B4="","",'Équipe'!E4)</f>
        <v/>
      </c>
      <c r="E8" s="30">
        <f>IF('Équipe'!B4="","",'Équipe'!H4)</f>
        <v/>
      </c>
      <c r="F8" s="46">
        <f>IF('Équipe'!B4="","",'Équipe'!O4)</f>
        <v/>
      </c>
      <c r="G8" s="6">
        <f>IF('Équipe'!B4="","",'Équipe'!S4)</f>
        <v/>
      </c>
      <c r="H8" s="15">
        <f>IF('Équipe'!B4="","",COUNTIF('Missions'!$D$4:$D$153,'Équipe'!B4))</f>
        <v/>
      </c>
    </row>
    <row r="9" ht="27" customHeight="1">
      <c r="A9" s="16">
        <f>IF('Équipe'!B5="","",'Équipe'!A5)</f>
        <v/>
      </c>
      <c r="B9" s="10">
        <f>IF('Équipe'!B5="","",REPT("   ",'Équipe'!G5)&amp;'Équipe'!C5&amp;" — "&amp;'Équipe'!B5)</f>
        <v/>
      </c>
      <c r="C9" s="10">
        <f>IF('Équipe'!B5="","",'Équipe'!D5)</f>
        <v/>
      </c>
      <c r="D9" s="31">
        <f>IF('Équipe'!B5="","",'Équipe'!E5)</f>
        <v/>
      </c>
      <c r="E9" s="31">
        <f>IF('Équipe'!B5="","",'Équipe'!H5)</f>
        <v/>
      </c>
      <c r="F9" s="48">
        <f>IF('Équipe'!B5="","",'Équipe'!O5)</f>
        <v/>
      </c>
      <c r="G9" s="10">
        <f>IF('Équipe'!B5="","",'Équipe'!S5)</f>
        <v/>
      </c>
      <c r="H9" s="16">
        <f>IF('Équipe'!B5="","",COUNTIF('Missions'!$D$4:$D$153,'Équipe'!B5))</f>
        <v/>
      </c>
    </row>
    <row r="10" ht="27" customHeight="1">
      <c r="A10" s="15">
        <f>IF('Équipe'!B6="","",'Équipe'!A6)</f>
        <v/>
      </c>
      <c r="B10" s="6">
        <f>IF('Équipe'!B6="","",REPT("   ",'Équipe'!G6)&amp;'Équipe'!C6&amp;" — "&amp;'Équipe'!B6)</f>
        <v/>
      </c>
      <c r="C10" s="6">
        <f>IF('Équipe'!B6="","",'Équipe'!D6)</f>
        <v/>
      </c>
      <c r="D10" s="30">
        <f>IF('Équipe'!B6="","",'Équipe'!E6)</f>
        <v/>
      </c>
      <c r="E10" s="30">
        <f>IF('Équipe'!B6="","",'Équipe'!H6)</f>
        <v/>
      </c>
      <c r="F10" s="46">
        <f>IF('Équipe'!B6="","",'Équipe'!O6)</f>
        <v/>
      </c>
      <c r="G10" s="6">
        <f>IF('Équipe'!B6="","",'Équipe'!S6)</f>
        <v/>
      </c>
      <c r="H10" s="15">
        <f>IF('Équipe'!B6="","",COUNTIF('Missions'!$D$4:$D$153,'Équipe'!B6))</f>
        <v/>
      </c>
    </row>
    <row r="11" ht="27" customHeight="1">
      <c r="A11" s="16">
        <f>IF('Équipe'!B7="","",'Équipe'!A7)</f>
        <v/>
      </c>
      <c r="B11" s="10">
        <f>IF('Équipe'!B7="","",REPT("   ",'Équipe'!G7)&amp;'Équipe'!C7&amp;" — "&amp;'Équipe'!B7)</f>
        <v/>
      </c>
      <c r="C11" s="10">
        <f>IF('Équipe'!B7="","",'Équipe'!D7)</f>
        <v/>
      </c>
      <c r="D11" s="31">
        <f>IF('Équipe'!B7="","",'Équipe'!E7)</f>
        <v/>
      </c>
      <c r="E11" s="31">
        <f>IF('Équipe'!B7="","",'Équipe'!H7)</f>
        <v/>
      </c>
      <c r="F11" s="48">
        <f>IF('Équipe'!B7="","",'Équipe'!O7)</f>
        <v/>
      </c>
      <c r="G11" s="10">
        <f>IF('Équipe'!B7="","",'Équipe'!S7)</f>
        <v/>
      </c>
      <c r="H11" s="16">
        <f>IF('Équipe'!B7="","",COUNTIF('Missions'!$D$4:$D$153,'Équipe'!B7))</f>
        <v/>
      </c>
    </row>
    <row r="12" ht="27" customHeight="1">
      <c r="A12" s="15">
        <f>IF('Équipe'!B8="","",'Équipe'!A8)</f>
        <v/>
      </c>
      <c r="B12" s="6">
        <f>IF('Équipe'!B8="","",REPT("   ",'Équipe'!G8)&amp;'Équipe'!C8&amp;" — "&amp;'Équipe'!B8)</f>
        <v/>
      </c>
      <c r="C12" s="6">
        <f>IF('Équipe'!B8="","",'Équipe'!D8)</f>
        <v/>
      </c>
      <c r="D12" s="30">
        <f>IF('Équipe'!B8="","",'Équipe'!E8)</f>
        <v/>
      </c>
      <c r="E12" s="30">
        <f>IF('Équipe'!B8="","",'Équipe'!H8)</f>
        <v/>
      </c>
      <c r="F12" s="46">
        <f>IF('Équipe'!B8="","",'Équipe'!O8)</f>
        <v/>
      </c>
      <c r="G12" s="6">
        <f>IF('Équipe'!B8="","",'Équipe'!S8)</f>
        <v/>
      </c>
      <c r="H12" s="15">
        <f>IF('Équipe'!B8="","",COUNTIF('Missions'!$D$4:$D$153,'Équipe'!B8))</f>
        <v/>
      </c>
    </row>
    <row r="13" ht="27" customHeight="1">
      <c r="A13" s="16">
        <f>IF('Équipe'!B9="","",'Équipe'!A9)</f>
        <v/>
      </c>
      <c r="B13" s="10">
        <f>IF('Équipe'!B9="","",REPT("   ",'Équipe'!G9)&amp;'Équipe'!C9&amp;" — "&amp;'Équipe'!B9)</f>
        <v/>
      </c>
      <c r="C13" s="10">
        <f>IF('Équipe'!B9="","",'Équipe'!D9)</f>
        <v/>
      </c>
      <c r="D13" s="31">
        <f>IF('Équipe'!B9="","",'Équipe'!E9)</f>
        <v/>
      </c>
      <c r="E13" s="31">
        <f>IF('Équipe'!B9="","",'Équipe'!H9)</f>
        <v/>
      </c>
      <c r="F13" s="48">
        <f>IF('Équipe'!B9="","",'Équipe'!O9)</f>
        <v/>
      </c>
      <c r="G13" s="10">
        <f>IF('Équipe'!B9="","",'Équipe'!S9)</f>
        <v/>
      </c>
      <c r="H13" s="16">
        <f>IF('Équipe'!B9="","",COUNTIF('Missions'!$D$4:$D$153,'Équipe'!B9))</f>
        <v/>
      </c>
    </row>
    <row r="14" ht="27" customHeight="1">
      <c r="A14" s="15">
        <f>IF('Équipe'!B10="","",'Équipe'!A10)</f>
        <v/>
      </c>
      <c r="B14" s="6">
        <f>IF('Équipe'!B10="","",REPT("   ",'Équipe'!G10)&amp;'Équipe'!C10&amp;" — "&amp;'Équipe'!B10)</f>
        <v/>
      </c>
      <c r="C14" s="6">
        <f>IF('Équipe'!B10="","",'Équipe'!D10)</f>
        <v/>
      </c>
      <c r="D14" s="30">
        <f>IF('Équipe'!B10="","",'Équipe'!E10)</f>
        <v/>
      </c>
      <c r="E14" s="30">
        <f>IF('Équipe'!B10="","",'Équipe'!H10)</f>
        <v/>
      </c>
      <c r="F14" s="46">
        <f>IF('Équipe'!B10="","",'Équipe'!O10)</f>
        <v/>
      </c>
      <c r="G14" s="6">
        <f>IF('Équipe'!B10="","",'Équipe'!S10)</f>
        <v/>
      </c>
      <c r="H14" s="15">
        <f>IF('Équipe'!B10="","",COUNTIF('Missions'!$D$4:$D$153,'Équipe'!B10))</f>
        <v/>
      </c>
    </row>
    <row r="15" ht="27" customHeight="1">
      <c r="A15" s="16">
        <f>IF('Équipe'!B11="","",'Équipe'!A11)</f>
        <v/>
      </c>
      <c r="B15" s="10">
        <f>IF('Équipe'!B11="","",REPT("   ",'Équipe'!G11)&amp;'Équipe'!C11&amp;" — "&amp;'Équipe'!B11)</f>
        <v/>
      </c>
      <c r="C15" s="10">
        <f>IF('Équipe'!B11="","",'Équipe'!D11)</f>
        <v/>
      </c>
      <c r="D15" s="31">
        <f>IF('Équipe'!B11="","",'Équipe'!E11)</f>
        <v/>
      </c>
      <c r="E15" s="31">
        <f>IF('Équipe'!B11="","",'Équipe'!H11)</f>
        <v/>
      </c>
      <c r="F15" s="48">
        <f>IF('Équipe'!B11="","",'Équipe'!O11)</f>
        <v/>
      </c>
      <c r="G15" s="10">
        <f>IF('Équipe'!B11="","",'Équipe'!S11)</f>
        <v/>
      </c>
      <c r="H15" s="16">
        <f>IF('Équipe'!B11="","",COUNTIF('Missions'!$D$4:$D$153,'Équipe'!B11))</f>
        <v/>
      </c>
    </row>
    <row r="16" ht="27" customHeight="1">
      <c r="A16" s="15">
        <f>IF('Équipe'!B12="","",'Équipe'!A12)</f>
        <v/>
      </c>
      <c r="B16" s="6">
        <f>IF('Équipe'!B12="","",REPT("   ",'Équipe'!G12)&amp;'Équipe'!C12&amp;" — "&amp;'Équipe'!B12)</f>
        <v/>
      </c>
      <c r="C16" s="6">
        <f>IF('Équipe'!B12="","",'Équipe'!D12)</f>
        <v/>
      </c>
      <c r="D16" s="30">
        <f>IF('Équipe'!B12="","",'Équipe'!E12)</f>
        <v/>
      </c>
      <c r="E16" s="30">
        <f>IF('Équipe'!B12="","",'Équipe'!H12)</f>
        <v/>
      </c>
      <c r="F16" s="46">
        <f>IF('Équipe'!B12="","",'Équipe'!O12)</f>
        <v/>
      </c>
      <c r="G16" s="6">
        <f>IF('Équipe'!B12="","",'Équipe'!S12)</f>
        <v/>
      </c>
      <c r="H16" s="15">
        <f>IF('Équipe'!B12="","",COUNTIF('Missions'!$D$4:$D$153,'Équipe'!B12))</f>
        <v/>
      </c>
    </row>
    <row r="17" ht="27" customHeight="1">
      <c r="A17" s="16">
        <f>IF('Équipe'!B13="","",'Équipe'!A13)</f>
        <v/>
      </c>
      <c r="B17" s="10">
        <f>IF('Équipe'!B13="","",REPT("   ",'Équipe'!G13)&amp;'Équipe'!C13&amp;" — "&amp;'Équipe'!B13)</f>
        <v/>
      </c>
      <c r="C17" s="10">
        <f>IF('Équipe'!B13="","",'Équipe'!D13)</f>
        <v/>
      </c>
      <c r="D17" s="31">
        <f>IF('Équipe'!B13="","",'Équipe'!E13)</f>
        <v/>
      </c>
      <c r="E17" s="31">
        <f>IF('Équipe'!B13="","",'Équipe'!H13)</f>
        <v/>
      </c>
      <c r="F17" s="48">
        <f>IF('Équipe'!B13="","",'Équipe'!O13)</f>
        <v/>
      </c>
      <c r="G17" s="10">
        <f>IF('Équipe'!B13="","",'Équipe'!S13)</f>
        <v/>
      </c>
      <c r="H17" s="16">
        <f>IF('Équipe'!B13="","",COUNTIF('Missions'!$D$4:$D$153,'Équipe'!B13))</f>
        <v/>
      </c>
    </row>
    <row r="18" ht="27" customHeight="1">
      <c r="A18" s="15">
        <f>IF('Équipe'!B14="","",'Équipe'!A14)</f>
        <v/>
      </c>
      <c r="B18" s="6">
        <f>IF('Équipe'!B14="","",REPT("   ",'Équipe'!G14)&amp;'Équipe'!C14&amp;" — "&amp;'Équipe'!B14)</f>
        <v/>
      </c>
      <c r="C18" s="6">
        <f>IF('Équipe'!B14="","",'Équipe'!D14)</f>
        <v/>
      </c>
      <c r="D18" s="30">
        <f>IF('Équipe'!B14="","",'Équipe'!E14)</f>
        <v/>
      </c>
      <c r="E18" s="30">
        <f>IF('Équipe'!B14="","",'Équipe'!H14)</f>
        <v/>
      </c>
      <c r="F18" s="46">
        <f>IF('Équipe'!B14="","",'Équipe'!O14)</f>
        <v/>
      </c>
      <c r="G18" s="6">
        <f>IF('Équipe'!B14="","",'Équipe'!S14)</f>
        <v/>
      </c>
      <c r="H18" s="15">
        <f>IF('Équipe'!B14="","",COUNTIF('Missions'!$D$4:$D$153,'Équipe'!B14))</f>
        <v/>
      </c>
    </row>
    <row r="19" ht="27" customHeight="1">
      <c r="A19" s="16">
        <f>IF('Équipe'!B15="","",'Équipe'!A15)</f>
        <v/>
      </c>
      <c r="B19" s="10">
        <f>IF('Équipe'!B15="","",REPT("   ",'Équipe'!G15)&amp;'Équipe'!C15&amp;" — "&amp;'Équipe'!B15)</f>
        <v/>
      </c>
      <c r="C19" s="10">
        <f>IF('Équipe'!B15="","",'Équipe'!D15)</f>
        <v/>
      </c>
      <c r="D19" s="31">
        <f>IF('Équipe'!B15="","",'Équipe'!E15)</f>
        <v/>
      </c>
      <c r="E19" s="31">
        <f>IF('Équipe'!B15="","",'Équipe'!H15)</f>
        <v/>
      </c>
      <c r="F19" s="48">
        <f>IF('Équipe'!B15="","",'Équipe'!O15)</f>
        <v/>
      </c>
      <c r="G19" s="10">
        <f>IF('Équipe'!B15="","",'Équipe'!S15)</f>
        <v/>
      </c>
      <c r="H19" s="16">
        <f>IF('Équipe'!B15="","",COUNTIF('Missions'!$D$4:$D$153,'Équipe'!B15))</f>
        <v/>
      </c>
    </row>
    <row r="20" ht="27" customHeight="1">
      <c r="A20" s="15">
        <f>IF('Équipe'!B16="","",'Équipe'!A16)</f>
        <v/>
      </c>
      <c r="B20" s="6">
        <f>IF('Équipe'!B16="","",REPT("   ",'Équipe'!G16)&amp;'Équipe'!C16&amp;" — "&amp;'Équipe'!B16)</f>
        <v/>
      </c>
      <c r="C20" s="6">
        <f>IF('Équipe'!B16="","",'Équipe'!D16)</f>
        <v/>
      </c>
      <c r="D20" s="30">
        <f>IF('Équipe'!B16="","",'Équipe'!E16)</f>
        <v/>
      </c>
      <c r="E20" s="30">
        <f>IF('Équipe'!B16="","",'Équipe'!H16)</f>
        <v/>
      </c>
      <c r="F20" s="46">
        <f>IF('Équipe'!B16="","",'Équipe'!O16)</f>
        <v/>
      </c>
      <c r="G20" s="6">
        <f>IF('Équipe'!B16="","",'Équipe'!S16)</f>
        <v/>
      </c>
      <c r="H20" s="15">
        <f>IF('Équipe'!B16="","",COUNTIF('Missions'!$D$4:$D$153,'Équipe'!B16))</f>
        <v/>
      </c>
    </row>
    <row r="21" ht="27" customHeight="1">
      <c r="A21" s="16">
        <f>IF('Équipe'!B17="","",'Équipe'!A17)</f>
        <v/>
      </c>
      <c r="B21" s="10">
        <f>IF('Équipe'!B17="","",REPT("   ",'Équipe'!G17)&amp;'Équipe'!C17&amp;" — "&amp;'Équipe'!B17)</f>
        <v/>
      </c>
      <c r="C21" s="10">
        <f>IF('Équipe'!B17="","",'Équipe'!D17)</f>
        <v/>
      </c>
      <c r="D21" s="31">
        <f>IF('Équipe'!B17="","",'Équipe'!E17)</f>
        <v/>
      </c>
      <c r="E21" s="31">
        <f>IF('Équipe'!B17="","",'Équipe'!H17)</f>
        <v/>
      </c>
      <c r="F21" s="48">
        <f>IF('Équipe'!B17="","",'Équipe'!O17)</f>
        <v/>
      </c>
      <c r="G21" s="10">
        <f>IF('Équipe'!B17="","",'Équipe'!S17)</f>
        <v/>
      </c>
      <c r="H21" s="16">
        <f>IF('Équipe'!B17="","",COUNTIF('Missions'!$D$4:$D$153,'Équipe'!B17))</f>
        <v/>
      </c>
    </row>
    <row r="22" ht="27" customHeight="1">
      <c r="A22" s="15">
        <f>IF('Équipe'!B18="","",'Équipe'!A18)</f>
        <v/>
      </c>
      <c r="B22" s="6">
        <f>IF('Équipe'!B18="","",REPT("   ",'Équipe'!G18)&amp;'Équipe'!C18&amp;" — "&amp;'Équipe'!B18)</f>
        <v/>
      </c>
      <c r="C22" s="6">
        <f>IF('Équipe'!B18="","",'Équipe'!D18)</f>
        <v/>
      </c>
      <c r="D22" s="30">
        <f>IF('Équipe'!B18="","",'Équipe'!E18)</f>
        <v/>
      </c>
      <c r="E22" s="30">
        <f>IF('Équipe'!B18="","",'Équipe'!H18)</f>
        <v/>
      </c>
      <c r="F22" s="46">
        <f>IF('Équipe'!B18="","",'Équipe'!O18)</f>
        <v/>
      </c>
      <c r="G22" s="6">
        <f>IF('Équipe'!B18="","",'Équipe'!S18)</f>
        <v/>
      </c>
      <c r="H22" s="15">
        <f>IF('Équipe'!B18="","",COUNTIF('Missions'!$D$4:$D$153,'Équipe'!B18))</f>
        <v/>
      </c>
    </row>
    <row r="23" ht="27" customHeight="1">
      <c r="A23" s="16">
        <f>IF('Équipe'!B19="","",'Équipe'!A19)</f>
        <v/>
      </c>
      <c r="B23" s="10">
        <f>IF('Équipe'!B19="","",REPT("   ",'Équipe'!G19)&amp;'Équipe'!C19&amp;" — "&amp;'Équipe'!B19)</f>
        <v/>
      </c>
      <c r="C23" s="10">
        <f>IF('Équipe'!B19="","",'Équipe'!D19)</f>
        <v/>
      </c>
      <c r="D23" s="31">
        <f>IF('Équipe'!B19="","",'Équipe'!E19)</f>
        <v/>
      </c>
      <c r="E23" s="31">
        <f>IF('Équipe'!B19="","",'Équipe'!H19)</f>
        <v/>
      </c>
      <c r="F23" s="48">
        <f>IF('Équipe'!B19="","",'Équipe'!O19)</f>
        <v/>
      </c>
      <c r="G23" s="10">
        <f>IF('Équipe'!B19="","",'Équipe'!S19)</f>
        <v/>
      </c>
      <c r="H23" s="16">
        <f>IF('Équipe'!B19="","",COUNTIF('Missions'!$D$4:$D$153,'Équipe'!B19))</f>
        <v/>
      </c>
    </row>
    <row r="24" ht="27" customHeight="1">
      <c r="A24" s="15">
        <f>IF('Équipe'!B20="","",'Équipe'!A20)</f>
        <v/>
      </c>
      <c r="B24" s="6">
        <f>IF('Équipe'!B20="","",REPT("   ",'Équipe'!G20)&amp;'Équipe'!C20&amp;" — "&amp;'Équipe'!B20)</f>
        <v/>
      </c>
      <c r="C24" s="6">
        <f>IF('Équipe'!B20="","",'Équipe'!D20)</f>
        <v/>
      </c>
      <c r="D24" s="30">
        <f>IF('Équipe'!B20="","",'Équipe'!E20)</f>
        <v/>
      </c>
      <c r="E24" s="30">
        <f>IF('Équipe'!B20="","",'Équipe'!H20)</f>
        <v/>
      </c>
      <c r="F24" s="46">
        <f>IF('Équipe'!B20="","",'Équipe'!O20)</f>
        <v/>
      </c>
      <c r="G24" s="6">
        <f>IF('Équipe'!B20="","",'Équipe'!S20)</f>
        <v/>
      </c>
      <c r="H24" s="15">
        <f>IF('Équipe'!B20="","",COUNTIF('Missions'!$D$4:$D$153,'Équipe'!B20))</f>
        <v/>
      </c>
    </row>
    <row r="25" ht="27" customHeight="1">
      <c r="A25" s="16">
        <f>IF('Équipe'!B21="","",'Équipe'!A21)</f>
        <v/>
      </c>
      <c r="B25" s="10">
        <f>IF('Équipe'!B21="","",REPT("   ",'Équipe'!G21)&amp;'Équipe'!C21&amp;" — "&amp;'Équipe'!B21)</f>
        <v/>
      </c>
      <c r="C25" s="10">
        <f>IF('Équipe'!B21="","",'Équipe'!D21)</f>
        <v/>
      </c>
      <c r="D25" s="31">
        <f>IF('Équipe'!B21="","",'Équipe'!E21)</f>
        <v/>
      </c>
      <c r="E25" s="31">
        <f>IF('Équipe'!B21="","",'Équipe'!H21)</f>
        <v/>
      </c>
      <c r="F25" s="48">
        <f>IF('Équipe'!B21="","",'Équipe'!O21)</f>
        <v/>
      </c>
      <c r="G25" s="10">
        <f>IF('Équipe'!B21="","",'Équipe'!S21)</f>
        <v/>
      </c>
      <c r="H25" s="16">
        <f>IF('Équipe'!B21="","",COUNTIF('Missions'!$D$4:$D$153,'Équipe'!B21))</f>
        <v/>
      </c>
    </row>
    <row r="26" ht="27" customHeight="1">
      <c r="A26" s="15">
        <f>IF('Équipe'!B22="","",'Équipe'!A22)</f>
        <v/>
      </c>
      <c r="B26" s="6">
        <f>IF('Équipe'!B22="","",REPT("   ",'Équipe'!G22)&amp;'Équipe'!C22&amp;" — "&amp;'Équipe'!B22)</f>
        <v/>
      </c>
      <c r="C26" s="6">
        <f>IF('Équipe'!B22="","",'Équipe'!D22)</f>
        <v/>
      </c>
      <c r="D26" s="30">
        <f>IF('Équipe'!B22="","",'Équipe'!E22)</f>
        <v/>
      </c>
      <c r="E26" s="30">
        <f>IF('Équipe'!B22="","",'Équipe'!H22)</f>
        <v/>
      </c>
      <c r="F26" s="46">
        <f>IF('Équipe'!B22="","",'Équipe'!O22)</f>
        <v/>
      </c>
      <c r="G26" s="6">
        <f>IF('Équipe'!B22="","",'Équipe'!S22)</f>
        <v/>
      </c>
      <c r="H26" s="15">
        <f>IF('Équipe'!B22="","",COUNTIF('Missions'!$D$4:$D$153,'Équipe'!B22))</f>
        <v/>
      </c>
    </row>
    <row r="27" ht="27" customHeight="1">
      <c r="A27" s="16">
        <f>IF('Équipe'!B23="","",'Équipe'!A23)</f>
        <v/>
      </c>
      <c r="B27" s="10">
        <f>IF('Équipe'!B23="","",REPT("   ",'Équipe'!G23)&amp;'Équipe'!C23&amp;" — "&amp;'Équipe'!B23)</f>
        <v/>
      </c>
      <c r="C27" s="10">
        <f>IF('Équipe'!B23="","",'Équipe'!D23)</f>
        <v/>
      </c>
      <c r="D27" s="31">
        <f>IF('Équipe'!B23="","",'Équipe'!E23)</f>
        <v/>
      </c>
      <c r="E27" s="31">
        <f>IF('Équipe'!B23="","",'Équipe'!H23)</f>
        <v/>
      </c>
      <c r="F27" s="48">
        <f>IF('Équipe'!B23="","",'Équipe'!O23)</f>
        <v/>
      </c>
      <c r="G27" s="10">
        <f>IF('Équipe'!B23="","",'Équipe'!S23)</f>
        <v/>
      </c>
      <c r="H27" s="16">
        <f>IF('Équipe'!B23="","",COUNTIF('Missions'!$D$4:$D$153,'Équipe'!B23))</f>
        <v/>
      </c>
    </row>
    <row r="28" ht="27" customHeight="1">
      <c r="A28" s="15">
        <f>IF('Équipe'!B24="","",'Équipe'!A24)</f>
        <v/>
      </c>
      <c r="B28" s="6">
        <f>IF('Équipe'!B24="","",REPT("   ",'Équipe'!G24)&amp;'Équipe'!C24&amp;" — "&amp;'Équipe'!B24)</f>
        <v/>
      </c>
      <c r="C28" s="6">
        <f>IF('Équipe'!B24="","",'Équipe'!D24)</f>
        <v/>
      </c>
      <c r="D28" s="30">
        <f>IF('Équipe'!B24="","",'Équipe'!E24)</f>
        <v/>
      </c>
      <c r="E28" s="30">
        <f>IF('Équipe'!B24="","",'Équipe'!H24)</f>
        <v/>
      </c>
      <c r="F28" s="46">
        <f>IF('Équipe'!B24="","",'Équipe'!O24)</f>
        <v/>
      </c>
      <c r="G28" s="6">
        <f>IF('Équipe'!B24="","",'Équipe'!S24)</f>
        <v/>
      </c>
      <c r="H28" s="15">
        <f>IF('Équipe'!B24="","",COUNTIF('Missions'!$D$4:$D$153,'Équipe'!B24))</f>
        <v/>
      </c>
    </row>
    <row r="29" ht="27" customHeight="1">
      <c r="A29" s="16">
        <f>IF('Équipe'!B25="","",'Équipe'!A25)</f>
        <v/>
      </c>
      <c r="B29" s="10">
        <f>IF('Équipe'!B25="","",REPT("   ",'Équipe'!G25)&amp;'Équipe'!C25&amp;" — "&amp;'Équipe'!B25)</f>
        <v/>
      </c>
      <c r="C29" s="10">
        <f>IF('Équipe'!B25="","",'Équipe'!D25)</f>
        <v/>
      </c>
      <c r="D29" s="31">
        <f>IF('Équipe'!B25="","",'Équipe'!E25)</f>
        <v/>
      </c>
      <c r="E29" s="31">
        <f>IF('Équipe'!B25="","",'Équipe'!H25)</f>
        <v/>
      </c>
      <c r="F29" s="48">
        <f>IF('Équipe'!B25="","",'Équipe'!O25)</f>
        <v/>
      </c>
      <c r="G29" s="10">
        <f>IF('Équipe'!B25="","",'Équipe'!S25)</f>
        <v/>
      </c>
      <c r="H29" s="16">
        <f>IF('Équipe'!B25="","",COUNTIF('Missions'!$D$4:$D$153,'Équipe'!B25))</f>
        <v/>
      </c>
    </row>
    <row r="30" ht="27" customHeight="1">
      <c r="A30" s="15">
        <f>IF('Équipe'!B26="","",'Équipe'!A26)</f>
        <v/>
      </c>
      <c r="B30" s="6">
        <f>IF('Équipe'!B26="","",REPT("   ",'Équipe'!G26)&amp;'Équipe'!C26&amp;" — "&amp;'Équipe'!B26)</f>
        <v/>
      </c>
      <c r="C30" s="6">
        <f>IF('Équipe'!B26="","",'Équipe'!D26)</f>
        <v/>
      </c>
      <c r="D30" s="30">
        <f>IF('Équipe'!B26="","",'Équipe'!E26)</f>
        <v/>
      </c>
      <c r="E30" s="30">
        <f>IF('Équipe'!B26="","",'Équipe'!H26)</f>
        <v/>
      </c>
      <c r="F30" s="46">
        <f>IF('Équipe'!B26="","",'Équipe'!O26)</f>
        <v/>
      </c>
      <c r="G30" s="6">
        <f>IF('Équipe'!B26="","",'Équipe'!S26)</f>
        <v/>
      </c>
      <c r="H30" s="15">
        <f>IF('Équipe'!B26="","",COUNTIF('Missions'!$D$4:$D$153,'Équipe'!B26))</f>
        <v/>
      </c>
    </row>
    <row r="31" ht="27" customHeight="1">
      <c r="A31" s="16">
        <f>IF('Équipe'!B27="","",'Équipe'!A27)</f>
        <v/>
      </c>
      <c r="B31" s="10">
        <f>IF('Équipe'!B27="","",REPT("   ",'Équipe'!G27)&amp;'Équipe'!C27&amp;" — "&amp;'Équipe'!B27)</f>
        <v/>
      </c>
      <c r="C31" s="10">
        <f>IF('Équipe'!B27="","",'Équipe'!D27)</f>
        <v/>
      </c>
      <c r="D31" s="31">
        <f>IF('Équipe'!B27="","",'Équipe'!E27)</f>
        <v/>
      </c>
      <c r="E31" s="31">
        <f>IF('Équipe'!B27="","",'Équipe'!H27)</f>
        <v/>
      </c>
      <c r="F31" s="48">
        <f>IF('Équipe'!B27="","",'Équipe'!O27)</f>
        <v/>
      </c>
      <c r="G31" s="10">
        <f>IF('Équipe'!B27="","",'Équipe'!S27)</f>
        <v/>
      </c>
      <c r="H31" s="16">
        <f>IF('Équipe'!B27="","",COUNTIF('Missions'!$D$4:$D$153,'Équipe'!B27))</f>
        <v/>
      </c>
    </row>
    <row r="32" ht="27" customHeight="1">
      <c r="A32" s="15">
        <f>IF('Équipe'!B28="","",'Équipe'!A28)</f>
        <v/>
      </c>
      <c r="B32" s="6">
        <f>IF('Équipe'!B28="","",REPT("   ",'Équipe'!G28)&amp;'Équipe'!C28&amp;" — "&amp;'Équipe'!B28)</f>
        <v/>
      </c>
      <c r="C32" s="6">
        <f>IF('Équipe'!B28="","",'Équipe'!D28)</f>
        <v/>
      </c>
      <c r="D32" s="30">
        <f>IF('Équipe'!B28="","",'Équipe'!E28)</f>
        <v/>
      </c>
      <c r="E32" s="30">
        <f>IF('Équipe'!B28="","",'Équipe'!H28)</f>
        <v/>
      </c>
      <c r="F32" s="46">
        <f>IF('Équipe'!B28="","",'Équipe'!O28)</f>
        <v/>
      </c>
      <c r="G32" s="6">
        <f>IF('Équipe'!B28="","",'Équipe'!S28)</f>
        <v/>
      </c>
      <c r="H32" s="15">
        <f>IF('Équipe'!B28="","",COUNTIF('Missions'!$D$4:$D$153,'Équipe'!B28))</f>
        <v/>
      </c>
    </row>
    <row r="33" ht="27" customHeight="1">
      <c r="A33" s="16">
        <f>IF('Équipe'!B29="","",'Équipe'!A29)</f>
        <v/>
      </c>
      <c r="B33" s="10">
        <f>IF('Équipe'!B29="","",REPT("   ",'Équipe'!G29)&amp;'Équipe'!C29&amp;" — "&amp;'Équipe'!B29)</f>
        <v/>
      </c>
      <c r="C33" s="10">
        <f>IF('Équipe'!B29="","",'Équipe'!D29)</f>
        <v/>
      </c>
      <c r="D33" s="31">
        <f>IF('Équipe'!B29="","",'Équipe'!E29)</f>
        <v/>
      </c>
      <c r="E33" s="31">
        <f>IF('Équipe'!B29="","",'Équipe'!H29)</f>
        <v/>
      </c>
      <c r="F33" s="48">
        <f>IF('Équipe'!B29="","",'Équipe'!O29)</f>
        <v/>
      </c>
      <c r="G33" s="10">
        <f>IF('Équipe'!B29="","",'Équipe'!S29)</f>
        <v/>
      </c>
      <c r="H33" s="16">
        <f>IF('Équipe'!B29="","",COUNTIF('Missions'!$D$4:$D$153,'Équipe'!B29))</f>
        <v/>
      </c>
    </row>
    <row r="34" ht="27" customHeight="1">
      <c r="A34" s="15">
        <f>IF('Équipe'!B30="","",'Équipe'!A30)</f>
        <v/>
      </c>
      <c r="B34" s="6">
        <f>IF('Équipe'!B30="","",REPT("   ",'Équipe'!G30)&amp;'Équipe'!C30&amp;" — "&amp;'Équipe'!B30)</f>
        <v/>
      </c>
      <c r="C34" s="6">
        <f>IF('Équipe'!B30="","",'Équipe'!D30)</f>
        <v/>
      </c>
      <c r="D34" s="30">
        <f>IF('Équipe'!B30="","",'Équipe'!E30)</f>
        <v/>
      </c>
      <c r="E34" s="30">
        <f>IF('Équipe'!B30="","",'Équipe'!H30)</f>
        <v/>
      </c>
      <c r="F34" s="46">
        <f>IF('Équipe'!B30="","",'Équipe'!O30)</f>
        <v/>
      </c>
      <c r="G34" s="6">
        <f>IF('Équipe'!B30="","",'Équipe'!S30)</f>
        <v/>
      </c>
      <c r="H34" s="15">
        <f>IF('Équipe'!B30="","",COUNTIF('Missions'!$D$4:$D$153,'Équipe'!B30))</f>
        <v/>
      </c>
    </row>
    <row r="35" ht="27" customHeight="1">
      <c r="A35" s="16">
        <f>IF('Équipe'!B31="","",'Équipe'!A31)</f>
        <v/>
      </c>
      <c r="B35" s="10">
        <f>IF('Équipe'!B31="","",REPT("   ",'Équipe'!G31)&amp;'Équipe'!C31&amp;" — "&amp;'Équipe'!B31)</f>
        <v/>
      </c>
      <c r="C35" s="10">
        <f>IF('Équipe'!B31="","",'Équipe'!D31)</f>
        <v/>
      </c>
      <c r="D35" s="31">
        <f>IF('Équipe'!B31="","",'Équipe'!E31)</f>
        <v/>
      </c>
      <c r="E35" s="31">
        <f>IF('Équipe'!B31="","",'Équipe'!H31)</f>
        <v/>
      </c>
      <c r="F35" s="48">
        <f>IF('Équipe'!B31="","",'Équipe'!O31)</f>
        <v/>
      </c>
      <c r="G35" s="10">
        <f>IF('Équipe'!B31="","",'Équipe'!S31)</f>
        <v/>
      </c>
      <c r="H35" s="16">
        <f>IF('Équipe'!B31="","",COUNTIF('Missions'!$D$4:$D$153,'Équipe'!B31))</f>
        <v/>
      </c>
    </row>
    <row r="36" ht="27" customHeight="1">
      <c r="A36" s="15">
        <f>IF('Équipe'!B32="","",'Équipe'!A32)</f>
        <v/>
      </c>
      <c r="B36" s="6">
        <f>IF('Équipe'!B32="","",REPT("   ",'Équipe'!G32)&amp;'Équipe'!C32&amp;" — "&amp;'Équipe'!B32)</f>
        <v/>
      </c>
      <c r="C36" s="6">
        <f>IF('Équipe'!B32="","",'Équipe'!D32)</f>
        <v/>
      </c>
      <c r="D36" s="30">
        <f>IF('Équipe'!B32="","",'Équipe'!E32)</f>
        <v/>
      </c>
      <c r="E36" s="30">
        <f>IF('Équipe'!B32="","",'Équipe'!H32)</f>
        <v/>
      </c>
      <c r="F36" s="46">
        <f>IF('Équipe'!B32="","",'Équipe'!O32)</f>
        <v/>
      </c>
      <c r="G36" s="6">
        <f>IF('Équipe'!B32="","",'Équipe'!S32)</f>
        <v/>
      </c>
      <c r="H36" s="15">
        <f>IF('Équipe'!B32="","",COUNTIF('Missions'!$D$4:$D$153,'Équipe'!B32))</f>
        <v/>
      </c>
    </row>
    <row r="37" ht="27" customHeight="1">
      <c r="A37" s="16">
        <f>IF('Équipe'!B33="","",'Équipe'!A33)</f>
        <v/>
      </c>
      <c r="B37" s="10">
        <f>IF('Équipe'!B33="","",REPT("   ",'Équipe'!G33)&amp;'Équipe'!C33&amp;" — "&amp;'Équipe'!B33)</f>
        <v/>
      </c>
      <c r="C37" s="10">
        <f>IF('Équipe'!B33="","",'Équipe'!D33)</f>
        <v/>
      </c>
      <c r="D37" s="31">
        <f>IF('Équipe'!B33="","",'Équipe'!E33)</f>
        <v/>
      </c>
      <c r="E37" s="31">
        <f>IF('Équipe'!B33="","",'Équipe'!H33)</f>
        <v/>
      </c>
      <c r="F37" s="48">
        <f>IF('Équipe'!B33="","",'Équipe'!O33)</f>
        <v/>
      </c>
      <c r="G37" s="10">
        <f>IF('Équipe'!B33="","",'Équipe'!S33)</f>
        <v/>
      </c>
      <c r="H37" s="16">
        <f>IF('Équipe'!B33="","",COUNTIF('Missions'!$D$4:$D$153,'Équipe'!B33))</f>
        <v/>
      </c>
    </row>
    <row r="38" ht="27" customHeight="1">
      <c r="A38" s="15">
        <f>IF('Équipe'!B34="","",'Équipe'!A34)</f>
        <v/>
      </c>
      <c r="B38" s="6">
        <f>IF('Équipe'!B34="","",REPT("   ",'Équipe'!G34)&amp;'Équipe'!C34&amp;" — "&amp;'Équipe'!B34)</f>
        <v/>
      </c>
      <c r="C38" s="6">
        <f>IF('Équipe'!B34="","",'Équipe'!D34)</f>
        <v/>
      </c>
      <c r="D38" s="30">
        <f>IF('Équipe'!B34="","",'Équipe'!E34)</f>
        <v/>
      </c>
      <c r="E38" s="30">
        <f>IF('Équipe'!B34="","",'Équipe'!H34)</f>
        <v/>
      </c>
      <c r="F38" s="46">
        <f>IF('Équipe'!B34="","",'Équipe'!O34)</f>
        <v/>
      </c>
      <c r="G38" s="6">
        <f>IF('Équipe'!B34="","",'Équipe'!S34)</f>
        <v/>
      </c>
      <c r="H38" s="15">
        <f>IF('Équipe'!B34="","",COUNTIF('Missions'!$D$4:$D$153,'Équipe'!B34))</f>
        <v/>
      </c>
    </row>
    <row r="39" ht="27" customHeight="1">
      <c r="A39" s="16">
        <f>IF('Équipe'!B35="","",'Équipe'!A35)</f>
        <v/>
      </c>
      <c r="B39" s="10">
        <f>IF('Équipe'!B35="","",REPT("   ",'Équipe'!G35)&amp;'Équipe'!C35&amp;" — "&amp;'Équipe'!B35)</f>
        <v/>
      </c>
      <c r="C39" s="10">
        <f>IF('Équipe'!B35="","",'Équipe'!D35)</f>
        <v/>
      </c>
      <c r="D39" s="31">
        <f>IF('Équipe'!B35="","",'Équipe'!E35)</f>
        <v/>
      </c>
      <c r="E39" s="31">
        <f>IF('Équipe'!B35="","",'Équipe'!H35)</f>
        <v/>
      </c>
      <c r="F39" s="48">
        <f>IF('Équipe'!B35="","",'Équipe'!O35)</f>
        <v/>
      </c>
      <c r="G39" s="10">
        <f>IF('Équipe'!B35="","",'Équipe'!S35)</f>
        <v/>
      </c>
      <c r="H39" s="16">
        <f>IF('Équipe'!B35="","",COUNTIF('Missions'!$D$4:$D$153,'Équipe'!B35))</f>
        <v/>
      </c>
    </row>
    <row r="40" ht="27" customHeight="1">
      <c r="A40" s="15">
        <f>IF('Équipe'!B36="","",'Équipe'!A36)</f>
        <v/>
      </c>
      <c r="B40" s="6">
        <f>IF('Équipe'!B36="","",REPT("   ",'Équipe'!G36)&amp;'Équipe'!C36&amp;" — "&amp;'Équipe'!B36)</f>
        <v/>
      </c>
      <c r="C40" s="6">
        <f>IF('Équipe'!B36="","",'Équipe'!D36)</f>
        <v/>
      </c>
      <c r="D40" s="30">
        <f>IF('Équipe'!B36="","",'Équipe'!E36)</f>
        <v/>
      </c>
      <c r="E40" s="30">
        <f>IF('Équipe'!B36="","",'Équipe'!H36)</f>
        <v/>
      </c>
      <c r="F40" s="46">
        <f>IF('Équipe'!B36="","",'Équipe'!O36)</f>
        <v/>
      </c>
      <c r="G40" s="6">
        <f>IF('Équipe'!B36="","",'Équipe'!S36)</f>
        <v/>
      </c>
      <c r="H40" s="15">
        <f>IF('Équipe'!B36="","",COUNTIF('Missions'!$D$4:$D$153,'Équipe'!B36))</f>
        <v/>
      </c>
    </row>
    <row r="41" ht="27" customHeight="1">
      <c r="A41" s="16">
        <f>IF('Équipe'!B37="","",'Équipe'!A37)</f>
        <v/>
      </c>
      <c r="B41" s="10">
        <f>IF('Équipe'!B37="","",REPT("   ",'Équipe'!G37)&amp;'Équipe'!C37&amp;" — "&amp;'Équipe'!B37)</f>
        <v/>
      </c>
      <c r="C41" s="10">
        <f>IF('Équipe'!B37="","",'Équipe'!D37)</f>
        <v/>
      </c>
      <c r="D41" s="31">
        <f>IF('Équipe'!B37="","",'Équipe'!E37)</f>
        <v/>
      </c>
      <c r="E41" s="31">
        <f>IF('Équipe'!B37="","",'Équipe'!H37)</f>
        <v/>
      </c>
      <c r="F41" s="48">
        <f>IF('Équipe'!B37="","",'Équipe'!O37)</f>
        <v/>
      </c>
      <c r="G41" s="10">
        <f>IF('Équipe'!B37="","",'Équipe'!S37)</f>
        <v/>
      </c>
      <c r="H41" s="16">
        <f>IF('Équipe'!B37="","",COUNTIF('Missions'!$D$4:$D$153,'Équipe'!B37))</f>
        <v/>
      </c>
    </row>
    <row r="42" ht="27" customHeight="1">
      <c r="A42" s="15">
        <f>IF('Équipe'!B38="","",'Équipe'!A38)</f>
        <v/>
      </c>
      <c r="B42" s="6">
        <f>IF('Équipe'!B38="","",REPT("   ",'Équipe'!G38)&amp;'Équipe'!C38&amp;" — "&amp;'Équipe'!B38)</f>
        <v/>
      </c>
      <c r="C42" s="6">
        <f>IF('Équipe'!B38="","",'Équipe'!D38)</f>
        <v/>
      </c>
      <c r="D42" s="30">
        <f>IF('Équipe'!B38="","",'Équipe'!E38)</f>
        <v/>
      </c>
      <c r="E42" s="30">
        <f>IF('Équipe'!B38="","",'Équipe'!H38)</f>
        <v/>
      </c>
      <c r="F42" s="46">
        <f>IF('Équipe'!B38="","",'Équipe'!O38)</f>
        <v/>
      </c>
      <c r="G42" s="6">
        <f>IF('Équipe'!B38="","",'Équipe'!S38)</f>
        <v/>
      </c>
      <c r="H42" s="15">
        <f>IF('Équipe'!B38="","",COUNTIF('Missions'!$D$4:$D$153,'Équipe'!B38))</f>
        <v/>
      </c>
    </row>
    <row r="43" ht="27" customHeight="1">
      <c r="A43" s="16">
        <f>IF('Équipe'!B39="","",'Équipe'!A39)</f>
        <v/>
      </c>
      <c r="B43" s="10">
        <f>IF('Équipe'!B39="","",REPT("   ",'Équipe'!G39)&amp;'Équipe'!C39&amp;" — "&amp;'Équipe'!B39)</f>
        <v/>
      </c>
      <c r="C43" s="10">
        <f>IF('Équipe'!B39="","",'Équipe'!D39)</f>
        <v/>
      </c>
      <c r="D43" s="31">
        <f>IF('Équipe'!B39="","",'Équipe'!E39)</f>
        <v/>
      </c>
      <c r="E43" s="31">
        <f>IF('Équipe'!B39="","",'Équipe'!H39)</f>
        <v/>
      </c>
      <c r="F43" s="48">
        <f>IF('Équipe'!B39="","",'Équipe'!O39)</f>
        <v/>
      </c>
      <c r="G43" s="10">
        <f>IF('Équipe'!B39="","",'Équipe'!S39)</f>
        <v/>
      </c>
      <c r="H43" s="16">
        <f>IF('Équipe'!B39="","",COUNTIF('Missions'!$D$4:$D$153,'Équipe'!B39))</f>
        <v/>
      </c>
    </row>
    <row r="44" ht="27" customHeight="1">
      <c r="A44" s="15">
        <f>IF('Équipe'!B40="","",'Équipe'!A40)</f>
        <v/>
      </c>
      <c r="B44" s="6">
        <f>IF('Équipe'!B40="","",REPT("   ",'Équipe'!G40)&amp;'Équipe'!C40&amp;" — "&amp;'Équipe'!B40)</f>
        <v/>
      </c>
      <c r="C44" s="6">
        <f>IF('Équipe'!B40="","",'Équipe'!D40)</f>
        <v/>
      </c>
      <c r="D44" s="30">
        <f>IF('Équipe'!B40="","",'Équipe'!E40)</f>
        <v/>
      </c>
      <c r="E44" s="30">
        <f>IF('Équipe'!B40="","",'Équipe'!H40)</f>
        <v/>
      </c>
      <c r="F44" s="46">
        <f>IF('Équipe'!B40="","",'Équipe'!O40)</f>
        <v/>
      </c>
      <c r="G44" s="6">
        <f>IF('Équipe'!B40="","",'Équipe'!S40)</f>
        <v/>
      </c>
      <c r="H44" s="15">
        <f>IF('Équipe'!B40="","",COUNTIF('Missions'!$D$4:$D$153,'Équipe'!B40))</f>
        <v/>
      </c>
    </row>
    <row r="45" ht="27" customHeight="1">
      <c r="A45" s="16">
        <f>IF('Équipe'!B41="","",'Équipe'!A41)</f>
        <v/>
      </c>
      <c r="B45" s="10">
        <f>IF('Équipe'!B41="","",REPT("   ",'Équipe'!G41)&amp;'Équipe'!C41&amp;" — "&amp;'Équipe'!B41)</f>
        <v/>
      </c>
      <c r="C45" s="10">
        <f>IF('Équipe'!B41="","",'Équipe'!D41)</f>
        <v/>
      </c>
      <c r="D45" s="31">
        <f>IF('Équipe'!B41="","",'Équipe'!E41)</f>
        <v/>
      </c>
      <c r="E45" s="31">
        <f>IF('Équipe'!B41="","",'Équipe'!H41)</f>
        <v/>
      </c>
      <c r="F45" s="48">
        <f>IF('Équipe'!B41="","",'Équipe'!O41)</f>
        <v/>
      </c>
      <c r="G45" s="10">
        <f>IF('Équipe'!B41="","",'Équipe'!S41)</f>
        <v/>
      </c>
      <c r="H45" s="16">
        <f>IF('Équipe'!B41="","",COUNTIF('Missions'!$D$4:$D$153,'Équipe'!B41))</f>
        <v/>
      </c>
    </row>
    <row r="46" ht="27" customHeight="1">
      <c r="A46" s="15">
        <f>IF('Équipe'!B42="","",'Équipe'!A42)</f>
        <v/>
      </c>
      <c r="B46" s="6">
        <f>IF('Équipe'!B42="","",REPT("   ",'Équipe'!G42)&amp;'Équipe'!C42&amp;" — "&amp;'Équipe'!B42)</f>
        <v/>
      </c>
      <c r="C46" s="6">
        <f>IF('Équipe'!B42="","",'Équipe'!D42)</f>
        <v/>
      </c>
      <c r="D46" s="30">
        <f>IF('Équipe'!B42="","",'Équipe'!E42)</f>
        <v/>
      </c>
      <c r="E46" s="30">
        <f>IF('Équipe'!B42="","",'Équipe'!H42)</f>
        <v/>
      </c>
      <c r="F46" s="46">
        <f>IF('Équipe'!B42="","",'Équipe'!O42)</f>
        <v/>
      </c>
      <c r="G46" s="6">
        <f>IF('Équipe'!B42="","",'Équipe'!S42)</f>
        <v/>
      </c>
      <c r="H46" s="15">
        <f>IF('Équipe'!B42="","",COUNTIF('Missions'!$D$4:$D$153,'Équipe'!B42))</f>
        <v/>
      </c>
    </row>
    <row r="47" ht="27" customHeight="1">
      <c r="A47" s="16">
        <f>IF('Équipe'!B43="","",'Équipe'!A43)</f>
        <v/>
      </c>
      <c r="B47" s="10">
        <f>IF('Équipe'!B43="","",REPT("   ",'Équipe'!G43)&amp;'Équipe'!C43&amp;" — "&amp;'Équipe'!B43)</f>
        <v/>
      </c>
      <c r="C47" s="10">
        <f>IF('Équipe'!B43="","",'Équipe'!D43)</f>
        <v/>
      </c>
      <c r="D47" s="31">
        <f>IF('Équipe'!B43="","",'Équipe'!E43)</f>
        <v/>
      </c>
      <c r="E47" s="31">
        <f>IF('Équipe'!B43="","",'Équipe'!H43)</f>
        <v/>
      </c>
      <c r="F47" s="48">
        <f>IF('Équipe'!B43="","",'Équipe'!O43)</f>
        <v/>
      </c>
      <c r="G47" s="10">
        <f>IF('Équipe'!B43="","",'Équipe'!S43)</f>
        <v/>
      </c>
      <c r="H47" s="16">
        <f>IF('Équipe'!B43="","",COUNTIF('Missions'!$D$4:$D$153,'Équipe'!B43))</f>
        <v/>
      </c>
    </row>
    <row r="48" ht="27" customHeight="1">
      <c r="A48" s="15">
        <f>IF('Équipe'!B44="","",'Équipe'!A44)</f>
        <v/>
      </c>
      <c r="B48" s="6">
        <f>IF('Équipe'!B44="","",REPT("   ",'Équipe'!G44)&amp;'Équipe'!C44&amp;" — "&amp;'Équipe'!B44)</f>
        <v/>
      </c>
      <c r="C48" s="6">
        <f>IF('Équipe'!B44="","",'Équipe'!D44)</f>
        <v/>
      </c>
      <c r="D48" s="30">
        <f>IF('Équipe'!B44="","",'Équipe'!E44)</f>
        <v/>
      </c>
      <c r="E48" s="30">
        <f>IF('Équipe'!B44="","",'Équipe'!H44)</f>
        <v/>
      </c>
      <c r="F48" s="46">
        <f>IF('Équipe'!B44="","",'Équipe'!O44)</f>
        <v/>
      </c>
      <c r="G48" s="6">
        <f>IF('Équipe'!B44="","",'Équipe'!S44)</f>
        <v/>
      </c>
      <c r="H48" s="15">
        <f>IF('Équipe'!B44="","",COUNTIF('Missions'!$D$4:$D$153,'Équipe'!B44))</f>
        <v/>
      </c>
    </row>
    <row r="49" ht="27" customHeight="1">
      <c r="A49" s="16">
        <f>IF('Équipe'!B45="","",'Équipe'!A45)</f>
        <v/>
      </c>
      <c r="B49" s="10">
        <f>IF('Équipe'!B45="","",REPT("   ",'Équipe'!G45)&amp;'Équipe'!C45&amp;" — "&amp;'Équipe'!B45)</f>
        <v/>
      </c>
      <c r="C49" s="10">
        <f>IF('Équipe'!B45="","",'Équipe'!D45)</f>
        <v/>
      </c>
      <c r="D49" s="31">
        <f>IF('Équipe'!B45="","",'Équipe'!E45)</f>
        <v/>
      </c>
      <c r="E49" s="31">
        <f>IF('Équipe'!B45="","",'Équipe'!H45)</f>
        <v/>
      </c>
      <c r="F49" s="48">
        <f>IF('Équipe'!B45="","",'Équipe'!O45)</f>
        <v/>
      </c>
      <c r="G49" s="10">
        <f>IF('Équipe'!B45="","",'Équipe'!S45)</f>
        <v/>
      </c>
      <c r="H49" s="16">
        <f>IF('Équipe'!B45="","",COUNTIF('Missions'!$D$4:$D$153,'Équipe'!B45))</f>
        <v/>
      </c>
    </row>
    <row r="50" ht="27" customHeight="1">
      <c r="A50" s="15">
        <f>IF('Équipe'!B46="","",'Équipe'!A46)</f>
        <v/>
      </c>
      <c r="B50" s="6">
        <f>IF('Équipe'!B46="","",REPT("   ",'Équipe'!G46)&amp;'Équipe'!C46&amp;" — "&amp;'Équipe'!B46)</f>
        <v/>
      </c>
      <c r="C50" s="6">
        <f>IF('Équipe'!B46="","",'Équipe'!D46)</f>
        <v/>
      </c>
      <c r="D50" s="30">
        <f>IF('Équipe'!B46="","",'Équipe'!E46)</f>
        <v/>
      </c>
      <c r="E50" s="30">
        <f>IF('Équipe'!B46="","",'Équipe'!H46)</f>
        <v/>
      </c>
      <c r="F50" s="46">
        <f>IF('Équipe'!B46="","",'Équipe'!O46)</f>
        <v/>
      </c>
      <c r="G50" s="6">
        <f>IF('Équipe'!B46="","",'Équipe'!S46)</f>
        <v/>
      </c>
      <c r="H50" s="15">
        <f>IF('Équipe'!B46="","",COUNTIF('Missions'!$D$4:$D$153,'Équipe'!B46))</f>
        <v/>
      </c>
    </row>
    <row r="51" ht="27" customHeight="1">
      <c r="A51" s="16">
        <f>IF('Équipe'!B47="","",'Équipe'!A47)</f>
        <v/>
      </c>
      <c r="B51" s="10">
        <f>IF('Équipe'!B47="","",REPT("   ",'Équipe'!G47)&amp;'Équipe'!C47&amp;" — "&amp;'Équipe'!B47)</f>
        <v/>
      </c>
      <c r="C51" s="10">
        <f>IF('Équipe'!B47="","",'Équipe'!D47)</f>
        <v/>
      </c>
      <c r="D51" s="31">
        <f>IF('Équipe'!B47="","",'Équipe'!E47)</f>
        <v/>
      </c>
      <c r="E51" s="31">
        <f>IF('Équipe'!B47="","",'Équipe'!H47)</f>
        <v/>
      </c>
      <c r="F51" s="48">
        <f>IF('Équipe'!B47="","",'Équipe'!O47)</f>
        <v/>
      </c>
      <c r="G51" s="10">
        <f>IF('Équipe'!B47="","",'Équipe'!S47)</f>
        <v/>
      </c>
      <c r="H51" s="16">
        <f>IF('Équipe'!B47="","",COUNTIF('Missions'!$D$4:$D$153,'Équipe'!B47))</f>
        <v/>
      </c>
    </row>
    <row r="52" ht="27" customHeight="1">
      <c r="A52" s="15">
        <f>IF('Équipe'!B48="","",'Équipe'!A48)</f>
        <v/>
      </c>
      <c r="B52" s="6">
        <f>IF('Équipe'!B48="","",REPT("   ",'Équipe'!G48)&amp;'Équipe'!C48&amp;" — "&amp;'Équipe'!B48)</f>
        <v/>
      </c>
      <c r="C52" s="6">
        <f>IF('Équipe'!B48="","",'Équipe'!D48)</f>
        <v/>
      </c>
      <c r="D52" s="30">
        <f>IF('Équipe'!B48="","",'Équipe'!E48)</f>
        <v/>
      </c>
      <c r="E52" s="30">
        <f>IF('Équipe'!B48="","",'Équipe'!H48)</f>
        <v/>
      </c>
      <c r="F52" s="46">
        <f>IF('Équipe'!B48="","",'Équipe'!O48)</f>
        <v/>
      </c>
      <c r="G52" s="6">
        <f>IF('Équipe'!B48="","",'Équipe'!S48)</f>
        <v/>
      </c>
      <c r="H52" s="15">
        <f>IF('Équipe'!B48="","",COUNTIF('Missions'!$D$4:$D$153,'Équipe'!B48))</f>
        <v/>
      </c>
    </row>
    <row r="53" ht="27" customHeight="1">
      <c r="A53" s="16">
        <f>IF('Équipe'!B49="","",'Équipe'!A49)</f>
        <v/>
      </c>
      <c r="B53" s="10">
        <f>IF('Équipe'!B49="","",REPT("   ",'Équipe'!G49)&amp;'Équipe'!C49&amp;" — "&amp;'Équipe'!B49)</f>
        <v/>
      </c>
      <c r="C53" s="10">
        <f>IF('Équipe'!B49="","",'Équipe'!D49)</f>
        <v/>
      </c>
      <c r="D53" s="31">
        <f>IF('Équipe'!B49="","",'Équipe'!E49)</f>
        <v/>
      </c>
      <c r="E53" s="31">
        <f>IF('Équipe'!B49="","",'Équipe'!H49)</f>
        <v/>
      </c>
      <c r="F53" s="48">
        <f>IF('Équipe'!B49="","",'Équipe'!O49)</f>
        <v/>
      </c>
      <c r="G53" s="10">
        <f>IF('Équipe'!B49="","",'Équipe'!S49)</f>
        <v/>
      </c>
      <c r="H53" s="16">
        <f>IF('Équipe'!B49="","",COUNTIF('Missions'!$D$4:$D$153,'Équipe'!B49))</f>
        <v/>
      </c>
    </row>
    <row r="54" ht="27" customHeight="1">
      <c r="A54" s="15">
        <f>IF('Équipe'!B50="","",'Équipe'!A50)</f>
        <v/>
      </c>
      <c r="B54" s="6">
        <f>IF('Équipe'!B50="","",REPT("   ",'Équipe'!G50)&amp;'Équipe'!C50&amp;" — "&amp;'Équipe'!B50)</f>
        <v/>
      </c>
      <c r="C54" s="6">
        <f>IF('Équipe'!B50="","",'Équipe'!D50)</f>
        <v/>
      </c>
      <c r="D54" s="30">
        <f>IF('Équipe'!B50="","",'Équipe'!E50)</f>
        <v/>
      </c>
      <c r="E54" s="30">
        <f>IF('Équipe'!B50="","",'Équipe'!H50)</f>
        <v/>
      </c>
      <c r="F54" s="46">
        <f>IF('Équipe'!B50="","",'Équipe'!O50)</f>
        <v/>
      </c>
      <c r="G54" s="6">
        <f>IF('Équipe'!B50="","",'Équipe'!S50)</f>
        <v/>
      </c>
      <c r="H54" s="15">
        <f>IF('Équipe'!B50="","",COUNTIF('Missions'!$D$4:$D$153,'Équipe'!B50))</f>
        <v/>
      </c>
    </row>
    <row r="55" ht="27" customHeight="1">
      <c r="A55" s="16">
        <f>IF('Équipe'!B51="","",'Équipe'!A51)</f>
        <v/>
      </c>
      <c r="B55" s="10">
        <f>IF('Équipe'!B51="","",REPT("   ",'Équipe'!G51)&amp;'Équipe'!C51&amp;" — "&amp;'Équipe'!B51)</f>
        <v/>
      </c>
      <c r="C55" s="10">
        <f>IF('Équipe'!B51="","",'Équipe'!D51)</f>
        <v/>
      </c>
      <c r="D55" s="31">
        <f>IF('Équipe'!B51="","",'Équipe'!E51)</f>
        <v/>
      </c>
      <c r="E55" s="31">
        <f>IF('Équipe'!B51="","",'Équipe'!H51)</f>
        <v/>
      </c>
      <c r="F55" s="48">
        <f>IF('Équipe'!B51="","",'Équipe'!O51)</f>
        <v/>
      </c>
      <c r="G55" s="10">
        <f>IF('Équipe'!B51="","",'Équipe'!S51)</f>
        <v/>
      </c>
      <c r="H55" s="16">
        <f>IF('Équipe'!B51="","",COUNTIF('Missions'!$D$4:$D$153,'Équipe'!B51))</f>
        <v/>
      </c>
    </row>
    <row r="56" ht="27" customHeight="1">
      <c r="A56" s="15">
        <f>IF('Équipe'!B52="","",'Équipe'!A52)</f>
        <v/>
      </c>
      <c r="B56" s="6">
        <f>IF('Équipe'!B52="","",REPT("   ",'Équipe'!G52)&amp;'Équipe'!C52&amp;" — "&amp;'Équipe'!B52)</f>
        <v/>
      </c>
      <c r="C56" s="6">
        <f>IF('Équipe'!B52="","",'Équipe'!D52)</f>
        <v/>
      </c>
      <c r="D56" s="30">
        <f>IF('Équipe'!B52="","",'Équipe'!E52)</f>
        <v/>
      </c>
      <c r="E56" s="30">
        <f>IF('Équipe'!B52="","",'Équipe'!H52)</f>
        <v/>
      </c>
      <c r="F56" s="46">
        <f>IF('Équipe'!B52="","",'Équipe'!O52)</f>
        <v/>
      </c>
      <c r="G56" s="6">
        <f>IF('Équipe'!B52="","",'Équipe'!S52)</f>
        <v/>
      </c>
      <c r="H56" s="15">
        <f>IF('Équipe'!B52="","",COUNTIF('Missions'!$D$4:$D$153,'Équipe'!B52))</f>
        <v/>
      </c>
    </row>
    <row r="57" ht="27" customHeight="1">
      <c r="A57" s="16">
        <f>IF('Équipe'!B53="","",'Équipe'!A53)</f>
        <v/>
      </c>
      <c r="B57" s="10">
        <f>IF('Équipe'!B53="","",REPT("   ",'Équipe'!G53)&amp;'Équipe'!C53&amp;" — "&amp;'Équipe'!B53)</f>
        <v/>
      </c>
      <c r="C57" s="10">
        <f>IF('Équipe'!B53="","",'Équipe'!D53)</f>
        <v/>
      </c>
      <c r="D57" s="31">
        <f>IF('Équipe'!B53="","",'Équipe'!E53)</f>
        <v/>
      </c>
      <c r="E57" s="31">
        <f>IF('Équipe'!B53="","",'Équipe'!H53)</f>
        <v/>
      </c>
      <c r="F57" s="48">
        <f>IF('Équipe'!B53="","",'Équipe'!O53)</f>
        <v/>
      </c>
      <c r="G57" s="10">
        <f>IF('Équipe'!B53="","",'Équipe'!S53)</f>
        <v/>
      </c>
      <c r="H57" s="16">
        <f>IF('Équipe'!B53="","",COUNTIF('Missions'!$D$4:$D$153,'Équipe'!B53))</f>
        <v/>
      </c>
    </row>
    <row r="58" ht="27" customHeight="1">
      <c r="A58" s="15">
        <f>IF('Équipe'!B54="","",'Équipe'!A54)</f>
        <v/>
      </c>
      <c r="B58" s="6">
        <f>IF('Équipe'!B54="","",REPT("   ",'Équipe'!G54)&amp;'Équipe'!C54&amp;" — "&amp;'Équipe'!B54)</f>
        <v/>
      </c>
      <c r="C58" s="6">
        <f>IF('Équipe'!B54="","",'Équipe'!D54)</f>
        <v/>
      </c>
      <c r="D58" s="30">
        <f>IF('Équipe'!B54="","",'Équipe'!E54)</f>
        <v/>
      </c>
      <c r="E58" s="30">
        <f>IF('Équipe'!B54="","",'Équipe'!H54)</f>
        <v/>
      </c>
      <c r="F58" s="46">
        <f>IF('Équipe'!B54="","",'Équipe'!O54)</f>
        <v/>
      </c>
      <c r="G58" s="6">
        <f>IF('Équipe'!B54="","",'Équipe'!S54)</f>
        <v/>
      </c>
      <c r="H58" s="15">
        <f>IF('Équipe'!B54="","",COUNTIF('Missions'!$D$4:$D$153,'Équipe'!B54))</f>
        <v/>
      </c>
    </row>
    <row r="59" ht="27" customHeight="1">
      <c r="A59" s="16">
        <f>IF('Équipe'!B55="","",'Équipe'!A55)</f>
        <v/>
      </c>
      <c r="B59" s="10">
        <f>IF('Équipe'!B55="","",REPT("   ",'Équipe'!G55)&amp;'Équipe'!C55&amp;" — "&amp;'Équipe'!B55)</f>
        <v/>
      </c>
      <c r="C59" s="10">
        <f>IF('Équipe'!B55="","",'Équipe'!D55)</f>
        <v/>
      </c>
      <c r="D59" s="31">
        <f>IF('Équipe'!B55="","",'Équipe'!E55)</f>
        <v/>
      </c>
      <c r="E59" s="31">
        <f>IF('Équipe'!B55="","",'Équipe'!H55)</f>
        <v/>
      </c>
      <c r="F59" s="48">
        <f>IF('Équipe'!B55="","",'Équipe'!O55)</f>
        <v/>
      </c>
      <c r="G59" s="10">
        <f>IF('Équipe'!B55="","",'Équipe'!S55)</f>
        <v/>
      </c>
      <c r="H59" s="16">
        <f>IF('Équipe'!B55="","",COUNTIF('Missions'!$D$4:$D$153,'Équipe'!B55))</f>
        <v/>
      </c>
    </row>
    <row r="60" ht="27" customHeight="1">
      <c r="A60" s="15">
        <f>IF('Équipe'!B56="","",'Équipe'!A56)</f>
        <v/>
      </c>
      <c r="B60" s="6">
        <f>IF('Équipe'!B56="","",REPT("   ",'Équipe'!G56)&amp;'Équipe'!C56&amp;" — "&amp;'Équipe'!B56)</f>
        <v/>
      </c>
      <c r="C60" s="6">
        <f>IF('Équipe'!B56="","",'Équipe'!D56)</f>
        <v/>
      </c>
      <c r="D60" s="30">
        <f>IF('Équipe'!B56="","",'Équipe'!E56)</f>
        <v/>
      </c>
      <c r="E60" s="30">
        <f>IF('Équipe'!B56="","",'Équipe'!H56)</f>
        <v/>
      </c>
      <c r="F60" s="46">
        <f>IF('Équipe'!B56="","",'Équipe'!O56)</f>
        <v/>
      </c>
      <c r="G60" s="6">
        <f>IF('Équipe'!B56="","",'Équipe'!S56)</f>
        <v/>
      </c>
      <c r="H60" s="15">
        <f>IF('Équipe'!B56="","",COUNTIF('Missions'!$D$4:$D$153,'Équipe'!B56))</f>
        <v/>
      </c>
    </row>
    <row r="61" ht="27" customHeight="1">
      <c r="A61" s="16">
        <f>IF('Équipe'!B57="","",'Équipe'!A57)</f>
        <v/>
      </c>
      <c r="B61" s="10">
        <f>IF('Équipe'!B57="","",REPT("   ",'Équipe'!G57)&amp;'Équipe'!C57&amp;" — "&amp;'Équipe'!B57)</f>
        <v/>
      </c>
      <c r="C61" s="10">
        <f>IF('Équipe'!B57="","",'Équipe'!D57)</f>
        <v/>
      </c>
      <c r="D61" s="31">
        <f>IF('Équipe'!B57="","",'Équipe'!E57)</f>
        <v/>
      </c>
      <c r="E61" s="31">
        <f>IF('Équipe'!B57="","",'Équipe'!H57)</f>
        <v/>
      </c>
      <c r="F61" s="48">
        <f>IF('Équipe'!B57="","",'Équipe'!O57)</f>
        <v/>
      </c>
      <c r="G61" s="10">
        <f>IF('Équipe'!B57="","",'Équipe'!S57)</f>
        <v/>
      </c>
      <c r="H61" s="16">
        <f>IF('Équipe'!B57="","",COUNTIF('Missions'!$D$4:$D$153,'Équipe'!B57))</f>
        <v/>
      </c>
    </row>
    <row r="62" ht="27" customHeight="1">
      <c r="A62" s="15">
        <f>IF('Équipe'!B58="","",'Équipe'!A58)</f>
        <v/>
      </c>
      <c r="B62" s="6">
        <f>IF('Équipe'!B58="","",REPT("   ",'Équipe'!G58)&amp;'Équipe'!C58&amp;" — "&amp;'Équipe'!B58)</f>
        <v/>
      </c>
      <c r="C62" s="6">
        <f>IF('Équipe'!B58="","",'Équipe'!D58)</f>
        <v/>
      </c>
      <c r="D62" s="30">
        <f>IF('Équipe'!B58="","",'Équipe'!E58)</f>
        <v/>
      </c>
      <c r="E62" s="30">
        <f>IF('Équipe'!B58="","",'Équipe'!H58)</f>
        <v/>
      </c>
      <c r="F62" s="46">
        <f>IF('Équipe'!B58="","",'Équipe'!O58)</f>
        <v/>
      </c>
      <c r="G62" s="6">
        <f>IF('Équipe'!B58="","",'Équipe'!S58)</f>
        <v/>
      </c>
      <c r="H62" s="15">
        <f>IF('Équipe'!B58="","",COUNTIF('Missions'!$D$4:$D$153,'Équipe'!B58))</f>
        <v/>
      </c>
    </row>
    <row r="63" ht="27" customHeight="1">
      <c r="A63" s="16">
        <f>IF('Équipe'!B59="","",'Équipe'!A59)</f>
        <v/>
      </c>
      <c r="B63" s="10">
        <f>IF('Équipe'!B59="","",REPT("   ",'Équipe'!G59)&amp;'Équipe'!C59&amp;" — "&amp;'Équipe'!B59)</f>
        <v/>
      </c>
      <c r="C63" s="10">
        <f>IF('Équipe'!B59="","",'Équipe'!D59)</f>
        <v/>
      </c>
      <c r="D63" s="31">
        <f>IF('Équipe'!B59="","",'Équipe'!E59)</f>
        <v/>
      </c>
      <c r="E63" s="31">
        <f>IF('Équipe'!B59="","",'Équipe'!H59)</f>
        <v/>
      </c>
      <c r="F63" s="48">
        <f>IF('Équipe'!B59="","",'Équipe'!O59)</f>
        <v/>
      </c>
      <c r="G63" s="10">
        <f>IF('Équipe'!B59="","",'Équipe'!S59)</f>
        <v/>
      </c>
      <c r="H63" s="16">
        <f>IF('Équipe'!B59="","",COUNTIF('Missions'!$D$4:$D$153,'Équipe'!B59))</f>
        <v/>
      </c>
    </row>
    <row r="64" ht="27" customHeight="1">
      <c r="A64" s="15">
        <f>IF('Équipe'!B60="","",'Équipe'!A60)</f>
        <v/>
      </c>
      <c r="B64" s="6">
        <f>IF('Équipe'!B60="","",REPT("   ",'Équipe'!G60)&amp;'Équipe'!C60&amp;" — "&amp;'Équipe'!B60)</f>
        <v/>
      </c>
      <c r="C64" s="6">
        <f>IF('Équipe'!B60="","",'Équipe'!D60)</f>
        <v/>
      </c>
      <c r="D64" s="30">
        <f>IF('Équipe'!B60="","",'Équipe'!E60)</f>
        <v/>
      </c>
      <c r="E64" s="30">
        <f>IF('Équipe'!B60="","",'Équipe'!H60)</f>
        <v/>
      </c>
      <c r="F64" s="46">
        <f>IF('Équipe'!B60="","",'Équipe'!O60)</f>
        <v/>
      </c>
      <c r="G64" s="6">
        <f>IF('Équipe'!B60="","",'Équipe'!S60)</f>
        <v/>
      </c>
      <c r="H64" s="15">
        <f>IF('Équipe'!B60="","",COUNTIF('Missions'!$D$4:$D$153,'Équipe'!B60))</f>
        <v/>
      </c>
    </row>
    <row r="65" ht="27" customHeight="1">
      <c r="A65" s="16">
        <f>IF('Équipe'!B61="","",'Équipe'!A61)</f>
        <v/>
      </c>
      <c r="B65" s="10">
        <f>IF('Équipe'!B61="","",REPT("   ",'Équipe'!G61)&amp;'Équipe'!C61&amp;" — "&amp;'Équipe'!B61)</f>
        <v/>
      </c>
      <c r="C65" s="10">
        <f>IF('Équipe'!B61="","",'Équipe'!D61)</f>
        <v/>
      </c>
      <c r="D65" s="31">
        <f>IF('Équipe'!B61="","",'Équipe'!E61)</f>
        <v/>
      </c>
      <c r="E65" s="31">
        <f>IF('Équipe'!B61="","",'Équipe'!H61)</f>
        <v/>
      </c>
      <c r="F65" s="48">
        <f>IF('Équipe'!B61="","",'Équipe'!O61)</f>
        <v/>
      </c>
      <c r="G65" s="10">
        <f>IF('Équipe'!B61="","",'Équipe'!S61)</f>
        <v/>
      </c>
      <c r="H65" s="16">
        <f>IF('Équipe'!B61="","",COUNTIF('Missions'!$D$4:$D$153,'Équipe'!B61))</f>
        <v/>
      </c>
    </row>
    <row r="66" ht="27" customHeight="1">
      <c r="A66" s="15">
        <f>IF('Équipe'!B62="","",'Équipe'!A62)</f>
        <v/>
      </c>
      <c r="B66" s="6">
        <f>IF('Équipe'!B62="","",REPT("   ",'Équipe'!G62)&amp;'Équipe'!C62&amp;" — "&amp;'Équipe'!B62)</f>
        <v/>
      </c>
      <c r="C66" s="6">
        <f>IF('Équipe'!B62="","",'Équipe'!D62)</f>
        <v/>
      </c>
      <c r="D66" s="30">
        <f>IF('Équipe'!B62="","",'Équipe'!E62)</f>
        <v/>
      </c>
      <c r="E66" s="30">
        <f>IF('Équipe'!B62="","",'Équipe'!H62)</f>
        <v/>
      </c>
      <c r="F66" s="46">
        <f>IF('Équipe'!B62="","",'Équipe'!O62)</f>
        <v/>
      </c>
      <c r="G66" s="6">
        <f>IF('Équipe'!B62="","",'Équipe'!S62)</f>
        <v/>
      </c>
      <c r="H66" s="15">
        <f>IF('Équipe'!B62="","",COUNTIF('Missions'!$D$4:$D$153,'Équipe'!B62))</f>
        <v/>
      </c>
    </row>
    <row r="67" ht="27" customHeight="1">
      <c r="A67" s="16">
        <f>IF('Équipe'!B63="","",'Équipe'!A63)</f>
        <v/>
      </c>
      <c r="B67" s="10">
        <f>IF('Équipe'!B63="","",REPT("   ",'Équipe'!G63)&amp;'Équipe'!C63&amp;" — "&amp;'Équipe'!B63)</f>
        <v/>
      </c>
      <c r="C67" s="10">
        <f>IF('Équipe'!B63="","",'Équipe'!D63)</f>
        <v/>
      </c>
      <c r="D67" s="31">
        <f>IF('Équipe'!B63="","",'Équipe'!E63)</f>
        <v/>
      </c>
      <c r="E67" s="31">
        <f>IF('Équipe'!B63="","",'Équipe'!H63)</f>
        <v/>
      </c>
      <c r="F67" s="48">
        <f>IF('Équipe'!B63="","",'Équipe'!O63)</f>
        <v/>
      </c>
      <c r="G67" s="10">
        <f>IF('Équipe'!B63="","",'Équipe'!S63)</f>
        <v/>
      </c>
      <c r="H67" s="16">
        <f>IF('Équipe'!B63="","",COUNTIF('Missions'!$D$4:$D$153,'Équipe'!B63))</f>
        <v/>
      </c>
    </row>
    <row r="68" ht="27" customHeight="1">
      <c r="A68" s="15">
        <f>IF('Équipe'!B64="","",'Équipe'!A64)</f>
        <v/>
      </c>
      <c r="B68" s="6">
        <f>IF('Équipe'!B64="","",REPT("   ",'Équipe'!G64)&amp;'Équipe'!C64&amp;" — "&amp;'Équipe'!B64)</f>
        <v/>
      </c>
      <c r="C68" s="6">
        <f>IF('Équipe'!B64="","",'Équipe'!D64)</f>
        <v/>
      </c>
      <c r="D68" s="30">
        <f>IF('Équipe'!B64="","",'Équipe'!E64)</f>
        <v/>
      </c>
      <c r="E68" s="30">
        <f>IF('Équipe'!B64="","",'Équipe'!H64)</f>
        <v/>
      </c>
      <c r="F68" s="46">
        <f>IF('Équipe'!B64="","",'Équipe'!O64)</f>
        <v/>
      </c>
      <c r="G68" s="6">
        <f>IF('Équipe'!B64="","",'Équipe'!S64)</f>
        <v/>
      </c>
      <c r="H68" s="15">
        <f>IF('Équipe'!B64="","",COUNTIF('Missions'!$D$4:$D$153,'Équipe'!B64))</f>
        <v/>
      </c>
    </row>
    <row r="69" ht="27" customHeight="1">
      <c r="A69" s="16">
        <f>IF('Équipe'!B65="","",'Équipe'!A65)</f>
        <v/>
      </c>
      <c r="B69" s="10">
        <f>IF('Équipe'!B65="","",REPT("   ",'Équipe'!G65)&amp;'Équipe'!C65&amp;" — "&amp;'Équipe'!B65)</f>
        <v/>
      </c>
      <c r="C69" s="10">
        <f>IF('Équipe'!B65="","",'Équipe'!D65)</f>
        <v/>
      </c>
      <c r="D69" s="31">
        <f>IF('Équipe'!B65="","",'Équipe'!E65)</f>
        <v/>
      </c>
      <c r="E69" s="31">
        <f>IF('Équipe'!B65="","",'Équipe'!H65)</f>
        <v/>
      </c>
      <c r="F69" s="48">
        <f>IF('Équipe'!B65="","",'Équipe'!O65)</f>
        <v/>
      </c>
      <c r="G69" s="10">
        <f>IF('Équipe'!B65="","",'Équipe'!S65)</f>
        <v/>
      </c>
      <c r="H69" s="16">
        <f>IF('Équipe'!B65="","",COUNTIF('Missions'!$D$4:$D$153,'Équipe'!B65))</f>
        <v/>
      </c>
    </row>
    <row r="70" ht="27" customHeight="1">
      <c r="A70" s="15">
        <f>IF('Équipe'!B66="","",'Équipe'!A66)</f>
        <v/>
      </c>
      <c r="B70" s="6">
        <f>IF('Équipe'!B66="","",REPT("   ",'Équipe'!G66)&amp;'Équipe'!C66&amp;" — "&amp;'Équipe'!B66)</f>
        <v/>
      </c>
      <c r="C70" s="6">
        <f>IF('Équipe'!B66="","",'Équipe'!D66)</f>
        <v/>
      </c>
      <c r="D70" s="30">
        <f>IF('Équipe'!B66="","",'Équipe'!E66)</f>
        <v/>
      </c>
      <c r="E70" s="30">
        <f>IF('Équipe'!B66="","",'Équipe'!H66)</f>
        <v/>
      </c>
      <c r="F70" s="46">
        <f>IF('Équipe'!B66="","",'Équipe'!O66)</f>
        <v/>
      </c>
      <c r="G70" s="6">
        <f>IF('Équipe'!B66="","",'Équipe'!S66)</f>
        <v/>
      </c>
      <c r="H70" s="15">
        <f>IF('Équipe'!B66="","",COUNTIF('Missions'!$D$4:$D$153,'Équipe'!B66))</f>
        <v/>
      </c>
    </row>
    <row r="71" ht="27" customHeight="1">
      <c r="A71" s="16">
        <f>IF('Équipe'!B67="","",'Équipe'!A67)</f>
        <v/>
      </c>
      <c r="B71" s="10">
        <f>IF('Équipe'!B67="","",REPT("   ",'Équipe'!G67)&amp;'Équipe'!C67&amp;" — "&amp;'Équipe'!B67)</f>
        <v/>
      </c>
      <c r="C71" s="10">
        <f>IF('Équipe'!B67="","",'Équipe'!D67)</f>
        <v/>
      </c>
      <c r="D71" s="31">
        <f>IF('Équipe'!B67="","",'Équipe'!E67)</f>
        <v/>
      </c>
      <c r="E71" s="31">
        <f>IF('Équipe'!B67="","",'Équipe'!H67)</f>
        <v/>
      </c>
      <c r="F71" s="48">
        <f>IF('Équipe'!B67="","",'Équipe'!O67)</f>
        <v/>
      </c>
      <c r="G71" s="10">
        <f>IF('Équipe'!B67="","",'Équipe'!S67)</f>
        <v/>
      </c>
      <c r="H71" s="16">
        <f>IF('Équipe'!B67="","",COUNTIF('Missions'!$D$4:$D$153,'Équipe'!B67))</f>
        <v/>
      </c>
    </row>
    <row r="72" ht="27" customHeight="1">
      <c r="A72" s="15">
        <f>IF('Équipe'!B68="","",'Équipe'!A68)</f>
        <v/>
      </c>
      <c r="B72" s="6">
        <f>IF('Équipe'!B68="","",REPT("   ",'Équipe'!G68)&amp;'Équipe'!C68&amp;" — "&amp;'Équipe'!B68)</f>
        <v/>
      </c>
      <c r="C72" s="6">
        <f>IF('Équipe'!B68="","",'Équipe'!D68)</f>
        <v/>
      </c>
      <c r="D72" s="30">
        <f>IF('Équipe'!B68="","",'Équipe'!E68)</f>
        <v/>
      </c>
      <c r="E72" s="30">
        <f>IF('Équipe'!B68="","",'Équipe'!H68)</f>
        <v/>
      </c>
      <c r="F72" s="46">
        <f>IF('Équipe'!B68="","",'Équipe'!O68)</f>
        <v/>
      </c>
      <c r="G72" s="6">
        <f>IF('Équipe'!B68="","",'Équipe'!S68)</f>
        <v/>
      </c>
      <c r="H72" s="15">
        <f>IF('Équipe'!B68="","",COUNTIF('Missions'!$D$4:$D$153,'Équipe'!B68))</f>
        <v/>
      </c>
    </row>
    <row r="73" ht="27" customHeight="1">
      <c r="A73" s="16">
        <f>IF('Équipe'!B69="","",'Équipe'!A69)</f>
        <v/>
      </c>
      <c r="B73" s="10">
        <f>IF('Équipe'!B69="","",REPT("   ",'Équipe'!G69)&amp;'Équipe'!C69&amp;" — "&amp;'Équipe'!B69)</f>
        <v/>
      </c>
      <c r="C73" s="10">
        <f>IF('Équipe'!B69="","",'Équipe'!D69)</f>
        <v/>
      </c>
      <c r="D73" s="31">
        <f>IF('Équipe'!B69="","",'Équipe'!E69)</f>
        <v/>
      </c>
      <c r="E73" s="31">
        <f>IF('Équipe'!B69="","",'Équipe'!H69)</f>
        <v/>
      </c>
      <c r="F73" s="48">
        <f>IF('Équipe'!B69="","",'Équipe'!O69)</f>
        <v/>
      </c>
      <c r="G73" s="10">
        <f>IF('Équipe'!B69="","",'Équipe'!S69)</f>
        <v/>
      </c>
      <c r="H73" s="16">
        <f>IF('Équipe'!B69="","",COUNTIF('Missions'!$D$4:$D$153,'Équipe'!B69))</f>
        <v/>
      </c>
    </row>
    <row r="74" ht="27" customHeight="1">
      <c r="A74" s="15">
        <f>IF('Équipe'!B70="","",'Équipe'!A70)</f>
        <v/>
      </c>
      <c r="B74" s="6">
        <f>IF('Équipe'!B70="","",REPT("   ",'Équipe'!G70)&amp;'Équipe'!C70&amp;" — "&amp;'Équipe'!B70)</f>
        <v/>
      </c>
      <c r="C74" s="6">
        <f>IF('Équipe'!B70="","",'Équipe'!D70)</f>
        <v/>
      </c>
      <c r="D74" s="30">
        <f>IF('Équipe'!B70="","",'Équipe'!E70)</f>
        <v/>
      </c>
      <c r="E74" s="30">
        <f>IF('Équipe'!B70="","",'Équipe'!H70)</f>
        <v/>
      </c>
      <c r="F74" s="46">
        <f>IF('Équipe'!B70="","",'Équipe'!O70)</f>
        <v/>
      </c>
      <c r="G74" s="6">
        <f>IF('Équipe'!B70="","",'Équipe'!S70)</f>
        <v/>
      </c>
      <c r="H74" s="15">
        <f>IF('Équipe'!B70="","",COUNTIF('Missions'!$D$4:$D$153,'Équipe'!B70))</f>
        <v/>
      </c>
    </row>
    <row r="75" ht="27" customHeight="1">
      <c r="A75" s="16">
        <f>IF('Équipe'!B71="","",'Équipe'!A71)</f>
        <v/>
      </c>
      <c r="B75" s="10">
        <f>IF('Équipe'!B71="","",REPT("   ",'Équipe'!G71)&amp;'Équipe'!C71&amp;" — "&amp;'Équipe'!B71)</f>
        <v/>
      </c>
      <c r="C75" s="10">
        <f>IF('Équipe'!B71="","",'Équipe'!D71)</f>
        <v/>
      </c>
      <c r="D75" s="31">
        <f>IF('Équipe'!B71="","",'Équipe'!E71)</f>
        <v/>
      </c>
      <c r="E75" s="31">
        <f>IF('Équipe'!B71="","",'Équipe'!H71)</f>
        <v/>
      </c>
      <c r="F75" s="48">
        <f>IF('Équipe'!B71="","",'Équipe'!O71)</f>
        <v/>
      </c>
      <c r="G75" s="10">
        <f>IF('Équipe'!B71="","",'Équipe'!S71)</f>
        <v/>
      </c>
      <c r="H75" s="16">
        <f>IF('Équipe'!B71="","",COUNTIF('Missions'!$D$4:$D$153,'Équipe'!B71))</f>
        <v/>
      </c>
    </row>
    <row r="76" ht="27" customHeight="1">
      <c r="A76" s="15">
        <f>IF('Équipe'!B72="","",'Équipe'!A72)</f>
        <v/>
      </c>
      <c r="B76" s="6">
        <f>IF('Équipe'!B72="","",REPT("   ",'Équipe'!G72)&amp;'Équipe'!C72&amp;" — "&amp;'Équipe'!B72)</f>
        <v/>
      </c>
      <c r="C76" s="6">
        <f>IF('Équipe'!B72="","",'Équipe'!D72)</f>
        <v/>
      </c>
      <c r="D76" s="30">
        <f>IF('Équipe'!B72="","",'Équipe'!E72)</f>
        <v/>
      </c>
      <c r="E76" s="30">
        <f>IF('Équipe'!B72="","",'Équipe'!H72)</f>
        <v/>
      </c>
      <c r="F76" s="46">
        <f>IF('Équipe'!B72="","",'Équipe'!O72)</f>
        <v/>
      </c>
      <c r="G76" s="6">
        <f>IF('Équipe'!B72="","",'Équipe'!S72)</f>
        <v/>
      </c>
      <c r="H76" s="15">
        <f>IF('Équipe'!B72="","",COUNTIF('Missions'!$D$4:$D$153,'Équipe'!B72))</f>
        <v/>
      </c>
    </row>
    <row r="77" ht="27" customHeight="1">
      <c r="A77" s="16">
        <f>IF('Équipe'!B73="","",'Équipe'!A73)</f>
        <v/>
      </c>
      <c r="B77" s="10">
        <f>IF('Équipe'!B73="","",REPT("   ",'Équipe'!G73)&amp;'Équipe'!C73&amp;" — "&amp;'Équipe'!B73)</f>
        <v/>
      </c>
      <c r="C77" s="10">
        <f>IF('Équipe'!B73="","",'Équipe'!D73)</f>
        <v/>
      </c>
      <c r="D77" s="31">
        <f>IF('Équipe'!B73="","",'Équipe'!E73)</f>
        <v/>
      </c>
      <c r="E77" s="31">
        <f>IF('Équipe'!B73="","",'Équipe'!H73)</f>
        <v/>
      </c>
      <c r="F77" s="48">
        <f>IF('Équipe'!B73="","",'Équipe'!O73)</f>
        <v/>
      </c>
      <c r="G77" s="10">
        <f>IF('Équipe'!B73="","",'Équipe'!S73)</f>
        <v/>
      </c>
      <c r="H77" s="16">
        <f>IF('Équipe'!B73="","",COUNTIF('Missions'!$D$4:$D$153,'Équipe'!B73))</f>
        <v/>
      </c>
    </row>
    <row r="78" ht="27" customHeight="1">
      <c r="A78" s="15">
        <f>IF('Équipe'!B74="","",'Équipe'!A74)</f>
        <v/>
      </c>
      <c r="B78" s="6">
        <f>IF('Équipe'!B74="","",REPT("   ",'Équipe'!G74)&amp;'Équipe'!C74&amp;" — "&amp;'Équipe'!B74)</f>
        <v/>
      </c>
      <c r="C78" s="6">
        <f>IF('Équipe'!B74="","",'Équipe'!D74)</f>
        <v/>
      </c>
      <c r="D78" s="30">
        <f>IF('Équipe'!B74="","",'Équipe'!E74)</f>
        <v/>
      </c>
      <c r="E78" s="30">
        <f>IF('Équipe'!B74="","",'Équipe'!H74)</f>
        <v/>
      </c>
      <c r="F78" s="46">
        <f>IF('Équipe'!B74="","",'Équipe'!O74)</f>
        <v/>
      </c>
      <c r="G78" s="6">
        <f>IF('Équipe'!B74="","",'Équipe'!S74)</f>
        <v/>
      </c>
      <c r="H78" s="15">
        <f>IF('Équipe'!B74="","",COUNTIF('Missions'!$D$4:$D$153,'Équipe'!B74))</f>
        <v/>
      </c>
    </row>
    <row r="79" ht="27" customHeight="1">
      <c r="A79" s="16">
        <f>IF('Équipe'!B75="","",'Équipe'!A75)</f>
        <v/>
      </c>
      <c r="B79" s="10">
        <f>IF('Équipe'!B75="","",REPT("   ",'Équipe'!G75)&amp;'Équipe'!C75&amp;" — "&amp;'Équipe'!B75)</f>
        <v/>
      </c>
      <c r="C79" s="10">
        <f>IF('Équipe'!B75="","",'Équipe'!D75)</f>
        <v/>
      </c>
      <c r="D79" s="31">
        <f>IF('Équipe'!B75="","",'Équipe'!E75)</f>
        <v/>
      </c>
      <c r="E79" s="31">
        <f>IF('Équipe'!B75="","",'Équipe'!H75)</f>
        <v/>
      </c>
      <c r="F79" s="48">
        <f>IF('Équipe'!B75="","",'Équipe'!O75)</f>
        <v/>
      </c>
      <c r="G79" s="10">
        <f>IF('Équipe'!B75="","",'Équipe'!S75)</f>
        <v/>
      </c>
      <c r="H79" s="16">
        <f>IF('Équipe'!B75="","",COUNTIF('Missions'!$D$4:$D$153,'Équipe'!B75))</f>
        <v/>
      </c>
    </row>
    <row r="80" ht="27" customHeight="1">
      <c r="A80" s="15">
        <f>IF('Équipe'!B76="","",'Équipe'!A76)</f>
        <v/>
      </c>
      <c r="B80" s="6">
        <f>IF('Équipe'!B76="","",REPT("   ",'Équipe'!G76)&amp;'Équipe'!C76&amp;" — "&amp;'Équipe'!B76)</f>
        <v/>
      </c>
      <c r="C80" s="6">
        <f>IF('Équipe'!B76="","",'Équipe'!D76)</f>
        <v/>
      </c>
      <c r="D80" s="30">
        <f>IF('Équipe'!B76="","",'Équipe'!E76)</f>
        <v/>
      </c>
      <c r="E80" s="30">
        <f>IF('Équipe'!B76="","",'Équipe'!H76)</f>
        <v/>
      </c>
      <c r="F80" s="46">
        <f>IF('Équipe'!B76="","",'Équipe'!O76)</f>
        <v/>
      </c>
      <c r="G80" s="6">
        <f>IF('Équipe'!B76="","",'Équipe'!S76)</f>
        <v/>
      </c>
      <c r="H80" s="15">
        <f>IF('Équipe'!B76="","",COUNTIF('Missions'!$D$4:$D$153,'Équipe'!B76))</f>
        <v/>
      </c>
    </row>
    <row r="81" ht="27" customHeight="1">
      <c r="A81" s="16">
        <f>IF('Équipe'!B77="","",'Équipe'!A77)</f>
        <v/>
      </c>
      <c r="B81" s="10">
        <f>IF('Équipe'!B77="","",REPT("   ",'Équipe'!G77)&amp;'Équipe'!C77&amp;" — "&amp;'Équipe'!B77)</f>
        <v/>
      </c>
      <c r="C81" s="10">
        <f>IF('Équipe'!B77="","",'Équipe'!D77)</f>
        <v/>
      </c>
      <c r="D81" s="31">
        <f>IF('Équipe'!B77="","",'Équipe'!E77)</f>
        <v/>
      </c>
      <c r="E81" s="31">
        <f>IF('Équipe'!B77="","",'Équipe'!H77)</f>
        <v/>
      </c>
      <c r="F81" s="48">
        <f>IF('Équipe'!B77="","",'Équipe'!O77)</f>
        <v/>
      </c>
      <c r="G81" s="10">
        <f>IF('Équipe'!B77="","",'Équipe'!S77)</f>
        <v/>
      </c>
      <c r="H81" s="16">
        <f>IF('Équipe'!B77="","",COUNTIF('Missions'!$D$4:$D$153,'Équipe'!B77))</f>
        <v/>
      </c>
    </row>
    <row r="82" ht="27" customHeight="1">
      <c r="A82" s="15">
        <f>IF('Équipe'!B78="","",'Équipe'!A78)</f>
        <v/>
      </c>
      <c r="B82" s="6">
        <f>IF('Équipe'!B78="","",REPT("   ",'Équipe'!G78)&amp;'Équipe'!C78&amp;" — "&amp;'Équipe'!B78)</f>
        <v/>
      </c>
      <c r="C82" s="6">
        <f>IF('Équipe'!B78="","",'Équipe'!D78)</f>
        <v/>
      </c>
      <c r="D82" s="30">
        <f>IF('Équipe'!B78="","",'Équipe'!E78)</f>
        <v/>
      </c>
      <c r="E82" s="30">
        <f>IF('Équipe'!B78="","",'Équipe'!H78)</f>
        <v/>
      </c>
      <c r="F82" s="46">
        <f>IF('Équipe'!B78="","",'Équipe'!O78)</f>
        <v/>
      </c>
      <c r="G82" s="6">
        <f>IF('Équipe'!B78="","",'Équipe'!S78)</f>
        <v/>
      </c>
      <c r="H82" s="15">
        <f>IF('Équipe'!B78="","",COUNTIF('Missions'!$D$4:$D$153,'Équipe'!B78))</f>
        <v/>
      </c>
    </row>
    <row r="83" ht="27" customHeight="1">
      <c r="A83" s="16">
        <f>IF('Équipe'!B79="","",'Équipe'!A79)</f>
        <v/>
      </c>
      <c r="B83" s="10">
        <f>IF('Équipe'!B79="","",REPT("   ",'Équipe'!G79)&amp;'Équipe'!C79&amp;" — "&amp;'Équipe'!B79)</f>
        <v/>
      </c>
      <c r="C83" s="10">
        <f>IF('Équipe'!B79="","",'Équipe'!D79)</f>
        <v/>
      </c>
      <c r="D83" s="31">
        <f>IF('Équipe'!B79="","",'Équipe'!E79)</f>
        <v/>
      </c>
      <c r="E83" s="31">
        <f>IF('Équipe'!B79="","",'Équipe'!H79)</f>
        <v/>
      </c>
      <c r="F83" s="48">
        <f>IF('Équipe'!B79="","",'Équipe'!O79)</f>
        <v/>
      </c>
      <c r="G83" s="10">
        <f>IF('Équipe'!B79="","",'Équipe'!S79)</f>
        <v/>
      </c>
      <c r="H83" s="16">
        <f>IF('Équipe'!B79="","",COUNTIF('Missions'!$D$4:$D$153,'Équipe'!B79))</f>
        <v/>
      </c>
    </row>
    <row r="84" ht="27" customHeight="1">
      <c r="A84" s="15">
        <f>IF('Équipe'!B80="","",'Équipe'!A80)</f>
        <v/>
      </c>
      <c r="B84" s="6">
        <f>IF('Équipe'!B80="","",REPT("   ",'Équipe'!G80)&amp;'Équipe'!C80&amp;" — "&amp;'Équipe'!B80)</f>
        <v/>
      </c>
      <c r="C84" s="6">
        <f>IF('Équipe'!B80="","",'Équipe'!D80)</f>
        <v/>
      </c>
      <c r="D84" s="30">
        <f>IF('Équipe'!B80="","",'Équipe'!E80)</f>
        <v/>
      </c>
      <c r="E84" s="30">
        <f>IF('Équipe'!B80="","",'Équipe'!H80)</f>
        <v/>
      </c>
      <c r="F84" s="46">
        <f>IF('Équipe'!B80="","",'Équipe'!O80)</f>
        <v/>
      </c>
      <c r="G84" s="6">
        <f>IF('Équipe'!B80="","",'Équipe'!S80)</f>
        <v/>
      </c>
      <c r="H84" s="15">
        <f>IF('Équipe'!B80="","",COUNTIF('Missions'!$D$4:$D$153,'Équipe'!B80))</f>
        <v/>
      </c>
    </row>
    <row r="85" ht="27" customHeight="1">
      <c r="A85" s="16">
        <f>IF('Équipe'!B81="","",'Équipe'!A81)</f>
        <v/>
      </c>
      <c r="B85" s="10">
        <f>IF('Équipe'!B81="","",REPT("   ",'Équipe'!G81)&amp;'Équipe'!C81&amp;" — "&amp;'Équipe'!B81)</f>
        <v/>
      </c>
      <c r="C85" s="10">
        <f>IF('Équipe'!B81="","",'Équipe'!D81)</f>
        <v/>
      </c>
      <c r="D85" s="31">
        <f>IF('Équipe'!B81="","",'Équipe'!E81)</f>
        <v/>
      </c>
      <c r="E85" s="31">
        <f>IF('Équipe'!B81="","",'Équipe'!H81)</f>
        <v/>
      </c>
      <c r="F85" s="48">
        <f>IF('Équipe'!B81="","",'Équipe'!O81)</f>
        <v/>
      </c>
      <c r="G85" s="10">
        <f>IF('Équipe'!B81="","",'Équipe'!S81)</f>
        <v/>
      </c>
      <c r="H85" s="16">
        <f>IF('Équipe'!B81="","",COUNTIF('Missions'!$D$4:$D$153,'Équipe'!B81))</f>
        <v/>
      </c>
    </row>
    <row r="86" ht="27" customHeight="1">
      <c r="A86" s="15">
        <f>IF('Équipe'!B82="","",'Équipe'!A82)</f>
        <v/>
      </c>
      <c r="B86" s="6">
        <f>IF('Équipe'!B82="","",REPT("   ",'Équipe'!G82)&amp;'Équipe'!C82&amp;" — "&amp;'Équipe'!B82)</f>
        <v/>
      </c>
      <c r="C86" s="6">
        <f>IF('Équipe'!B82="","",'Équipe'!D82)</f>
        <v/>
      </c>
      <c r="D86" s="30">
        <f>IF('Équipe'!B82="","",'Équipe'!E82)</f>
        <v/>
      </c>
      <c r="E86" s="30">
        <f>IF('Équipe'!B82="","",'Équipe'!H82)</f>
        <v/>
      </c>
      <c r="F86" s="46">
        <f>IF('Équipe'!B82="","",'Équipe'!O82)</f>
        <v/>
      </c>
      <c r="G86" s="6">
        <f>IF('Équipe'!B82="","",'Équipe'!S82)</f>
        <v/>
      </c>
      <c r="H86" s="15">
        <f>IF('Équipe'!B82="","",COUNTIF('Missions'!$D$4:$D$153,'Équipe'!B82))</f>
        <v/>
      </c>
    </row>
    <row r="87" ht="27" customHeight="1">
      <c r="A87" s="16">
        <f>IF('Équipe'!B83="","",'Équipe'!A83)</f>
        <v/>
      </c>
      <c r="B87" s="10">
        <f>IF('Équipe'!B83="","",REPT("   ",'Équipe'!G83)&amp;'Équipe'!C83&amp;" — "&amp;'Équipe'!B83)</f>
        <v/>
      </c>
      <c r="C87" s="10">
        <f>IF('Équipe'!B83="","",'Équipe'!D83)</f>
        <v/>
      </c>
      <c r="D87" s="31">
        <f>IF('Équipe'!B83="","",'Équipe'!E83)</f>
        <v/>
      </c>
      <c r="E87" s="31">
        <f>IF('Équipe'!B83="","",'Équipe'!H83)</f>
        <v/>
      </c>
      <c r="F87" s="48">
        <f>IF('Équipe'!B83="","",'Équipe'!O83)</f>
        <v/>
      </c>
      <c r="G87" s="10">
        <f>IF('Équipe'!B83="","",'Équipe'!S83)</f>
        <v/>
      </c>
      <c r="H87" s="16">
        <f>IF('Équipe'!B83="","",COUNTIF('Missions'!$D$4:$D$153,'Équipe'!B83))</f>
        <v/>
      </c>
    </row>
    <row r="88" ht="27" customHeight="1">
      <c r="A88" s="15">
        <f>IF('Équipe'!B84="","",'Équipe'!A84)</f>
        <v/>
      </c>
      <c r="B88" s="6">
        <f>IF('Équipe'!B84="","",REPT("   ",'Équipe'!G84)&amp;'Équipe'!C84&amp;" — "&amp;'Équipe'!B84)</f>
        <v/>
      </c>
      <c r="C88" s="6">
        <f>IF('Équipe'!B84="","",'Équipe'!D84)</f>
        <v/>
      </c>
      <c r="D88" s="30">
        <f>IF('Équipe'!B84="","",'Équipe'!E84)</f>
        <v/>
      </c>
      <c r="E88" s="30">
        <f>IF('Équipe'!B84="","",'Équipe'!H84)</f>
        <v/>
      </c>
      <c r="F88" s="46">
        <f>IF('Équipe'!B84="","",'Équipe'!O84)</f>
        <v/>
      </c>
      <c r="G88" s="6">
        <f>IF('Équipe'!B84="","",'Équipe'!S84)</f>
        <v/>
      </c>
      <c r="H88" s="15">
        <f>IF('Équipe'!B84="","",COUNTIF('Missions'!$D$4:$D$153,'Équipe'!B84))</f>
        <v/>
      </c>
    </row>
    <row r="89" ht="27" customHeight="1">
      <c r="A89" s="16">
        <f>IF('Équipe'!B85="","",'Équipe'!A85)</f>
        <v/>
      </c>
      <c r="B89" s="10">
        <f>IF('Équipe'!B85="","",REPT("   ",'Équipe'!G85)&amp;'Équipe'!C85&amp;" — "&amp;'Équipe'!B85)</f>
        <v/>
      </c>
      <c r="C89" s="10">
        <f>IF('Équipe'!B85="","",'Équipe'!D85)</f>
        <v/>
      </c>
      <c r="D89" s="31">
        <f>IF('Équipe'!B85="","",'Équipe'!E85)</f>
        <v/>
      </c>
      <c r="E89" s="31">
        <f>IF('Équipe'!B85="","",'Équipe'!H85)</f>
        <v/>
      </c>
      <c r="F89" s="48">
        <f>IF('Équipe'!B85="","",'Équipe'!O85)</f>
        <v/>
      </c>
      <c r="G89" s="10">
        <f>IF('Équipe'!B85="","",'Équipe'!S85)</f>
        <v/>
      </c>
      <c r="H89" s="16">
        <f>IF('Équipe'!B85="","",COUNTIF('Missions'!$D$4:$D$153,'Équipe'!B85))</f>
        <v/>
      </c>
    </row>
    <row r="90" ht="27" customHeight="1">
      <c r="A90" s="15">
        <f>IF('Équipe'!B86="","",'Équipe'!A86)</f>
        <v/>
      </c>
      <c r="B90" s="6">
        <f>IF('Équipe'!B86="","",REPT("   ",'Équipe'!G86)&amp;'Équipe'!C86&amp;" — "&amp;'Équipe'!B86)</f>
        <v/>
      </c>
      <c r="C90" s="6">
        <f>IF('Équipe'!B86="","",'Équipe'!D86)</f>
        <v/>
      </c>
      <c r="D90" s="30">
        <f>IF('Équipe'!B86="","",'Équipe'!E86)</f>
        <v/>
      </c>
      <c r="E90" s="30">
        <f>IF('Équipe'!B86="","",'Équipe'!H86)</f>
        <v/>
      </c>
      <c r="F90" s="46">
        <f>IF('Équipe'!B86="","",'Équipe'!O86)</f>
        <v/>
      </c>
      <c r="G90" s="6">
        <f>IF('Équipe'!B86="","",'Équipe'!S86)</f>
        <v/>
      </c>
      <c r="H90" s="15">
        <f>IF('Équipe'!B86="","",COUNTIF('Missions'!$D$4:$D$153,'Équipe'!B86))</f>
        <v/>
      </c>
    </row>
    <row r="91" ht="27" customHeight="1">
      <c r="A91" s="16">
        <f>IF('Équipe'!B87="","",'Équipe'!A87)</f>
        <v/>
      </c>
      <c r="B91" s="10">
        <f>IF('Équipe'!B87="","",REPT("   ",'Équipe'!G87)&amp;'Équipe'!C87&amp;" — "&amp;'Équipe'!B87)</f>
        <v/>
      </c>
      <c r="C91" s="10">
        <f>IF('Équipe'!B87="","",'Équipe'!D87)</f>
        <v/>
      </c>
      <c r="D91" s="31">
        <f>IF('Équipe'!B87="","",'Équipe'!E87)</f>
        <v/>
      </c>
      <c r="E91" s="31">
        <f>IF('Équipe'!B87="","",'Équipe'!H87)</f>
        <v/>
      </c>
      <c r="F91" s="48">
        <f>IF('Équipe'!B87="","",'Équipe'!O87)</f>
        <v/>
      </c>
      <c r="G91" s="10">
        <f>IF('Équipe'!B87="","",'Équipe'!S87)</f>
        <v/>
      </c>
      <c r="H91" s="16">
        <f>IF('Équipe'!B87="","",COUNTIF('Missions'!$D$4:$D$153,'Équipe'!B87))</f>
        <v/>
      </c>
    </row>
    <row r="92" ht="27" customHeight="1">
      <c r="A92" s="15">
        <f>IF('Équipe'!B88="","",'Équipe'!A88)</f>
        <v/>
      </c>
      <c r="B92" s="6">
        <f>IF('Équipe'!B88="","",REPT("   ",'Équipe'!G88)&amp;'Équipe'!C88&amp;" — "&amp;'Équipe'!B88)</f>
        <v/>
      </c>
      <c r="C92" s="6">
        <f>IF('Équipe'!B88="","",'Équipe'!D88)</f>
        <v/>
      </c>
      <c r="D92" s="30">
        <f>IF('Équipe'!B88="","",'Équipe'!E88)</f>
        <v/>
      </c>
      <c r="E92" s="30">
        <f>IF('Équipe'!B88="","",'Équipe'!H88)</f>
        <v/>
      </c>
      <c r="F92" s="46">
        <f>IF('Équipe'!B88="","",'Équipe'!O88)</f>
        <v/>
      </c>
      <c r="G92" s="6">
        <f>IF('Équipe'!B88="","",'Équipe'!S88)</f>
        <v/>
      </c>
      <c r="H92" s="15">
        <f>IF('Équipe'!B88="","",COUNTIF('Missions'!$D$4:$D$153,'Équipe'!B88))</f>
        <v/>
      </c>
    </row>
    <row r="93" ht="27" customHeight="1">
      <c r="A93" s="16">
        <f>IF('Équipe'!B89="","",'Équipe'!A89)</f>
        <v/>
      </c>
      <c r="B93" s="10">
        <f>IF('Équipe'!B89="","",REPT("   ",'Équipe'!G89)&amp;'Équipe'!C89&amp;" — "&amp;'Équipe'!B89)</f>
        <v/>
      </c>
      <c r="C93" s="10">
        <f>IF('Équipe'!B89="","",'Équipe'!D89)</f>
        <v/>
      </c>
      <c r="D93" s="31">
        <f>IF('Équipe'!B89="","",'Équipe'!E89)</f>
        <v/>
      </c>
      <c r="E93" s="31">
        <f>IF('Équipe'!B89="","",'Équipe'!H89)</f>
        <v/>
      </c>
      <c r="F93" s="48">
        <f>IF('Équipe'!B89="","",'Équipe'!O89)</f>
        <v/>
      </c>
      <c r="G93" s="10">
        <f>IF('Équipe'!B89="","",'Équipe'!S89)</f>
        <v/>
      </c>
      <c r="H93" s="16">
        <f>IF('Équipe'!B89="","",COUNTIF('Missions'!$D$4:$D$153,'Équipe'!B89))</f>
        <v/>
      </c>
    </row>
    <row r="94" ht="27" customHeight="1">
      <c r="A94" s="15">
        <f>IF('Équipe'!B90="","",'Équipe'!A90)</f>
        <v/>
      </c>
      <c r="B94" s="6">
        <f>IF('Équipe'!B90="","",REPT("   ",'Équipe'!G90)&amp;'Équipe'!C90&amp;" — "&amp;'Équipe'!B90)</f>
        <v/>
      </c>
      <c r="C94" s="6">
        <f>IF('Équipe'!B90="","",'Équipe'!D90)</f>
        <v/>
      </c>
      <c r="D94" s="30">
        <f>IF('Équipe'!B90="","",'Équipe'!E90)</f>
        <v/>
      </c>
      <c r="E94" s="30">
        <f>IF('Équipe'!B90="","",'Équipe'!H90)</f>
        <v/>
      </c>
      <c r="F94" s="46">
        <f>IF('Équipe'!B90="","",'Équipe'!O90)</f>
        <v/>
      </c>
      <c r="G94" s="6">
        <f>IF('Équipe'!B90="","",'Équipe'!S90)</f>
        <v/>
      </c>
      <c r="H94" s="15">
        <f>IF('Équipe'!B90="","",COUNTIF('Missions'!$D$4:$D$153,'Équipe'!B90))</f>
        <v/>
      </c>
    </row>
    <row r="95" ht="27" customHeight="1">
      <c r="A95" s="16">
        <f>IF('Équipe'!B91="","",'Équipe'!A91)</f>
        <v/>
      </c>
      <c r="B95" s="10">
        <f>IF('Équipe'!B91="","",REPT("   ",'Équipe'!G91)&amp;'Équipe'!C91&amp;" — "&amp;'Équipe'!B91)</f>
        <v/>
      </c>
      <c r="C95" s="10">
        <f>IF('Équipe'!B91="","",'Équipe'!D91)</f>
        <v/>
      </c>
      <c r="D95" s="31">
        <f>IF('Équipe'!B91="","",'Équipe'!E91)</f>
        <v/>
      </c>
      <c r="E95" s="31">
        <f>IF('Équipe'!B91="","",'Équipe'!H91)</f>
        <v/>
      </c>
      <c r="F95" s="48">
        <f>IF('Équipe'!B91="","",'Équipe'!O91)</f>
        <v/>
      </c>
      <c r="G95" s="10">
        <f>IF('Équipe'!B91="","",'Équipe'!S91)</f>
        <v/>
      </c>
      <c r="H95" s="16">
        <f>IF('Équipe'!B91="","",COUNTIF('Missions'!$D$4:$D$153,'Équipe'!B91))</f>
        <v/>
      </c>
    </row>
    <row r="96" ht="27" customHeight="1">
      <c r="A96" s="15">
        <f>IF('Équipe'!B92="","",'Équipe'!A92)</f>
        <v/>
      </c>
      <c r="B96" s="6">
        <f>IF('Équipe'!B92="","",REPT("   ",'Équipe'!G92)&amp;'Équipe'!C92&amp;" — "&amp;'Équipe'!B92)</f>
        <v/>
      </c>
      <c r="C96" s="6">
        <f>IF('Équipe'!B92="","",'Équipe'!D92)</f>
        <v/>
      </c>
      <c r="D96" s="30">
        <f>IF('Équipe'!B92="","",'Équipe'!E92)</f>
        <v/>
      </c>
      <c r="E96" s="30">
        <f>IF('Équipe'!B92="","",'Équipe'!H92)</f>
        <v/>
      </c>
      <c r="F96" s="46">
        <f>IF('Équipe'!B92="","",'Équipe'!O92)</f>
        <v/>
      </c>
      <c r="G96" s="6">
        <f>IF('Équipe'!B92="","",'Équipe'!S92)</f>
        <v/>
      </c>
      <c r="H96" s="15">
        <f>IF('Équipe'!B92="","",COUNTIF('Missions'!$D$4:$D$153,'Équipe'!B92))</f>
        <v/>
      </c>
    </row>
    <row r="97" ht="27" customHeight="1">
      <c r="A97" s="16">
        <f>IF('Équipe'!B93="","",'Équipe'!A93)</f>
        <v/>
      </c>
      <c r="B97" s="10">
        <f>IF('Équipe'!B93="","",REPT("   ",'Équipe'!G93)&amp;'Équipe'!C93&amp;" — "&amp;'Équipe'!B93)</f>
        <v/>
      </c>
      <c r="C97" s="10">
        <f>IF('Équipe'!B93="","",'Équipe'!D93)</f>
        <v/>
      </c>
      <c r="D97" s="31">
        <f>IF('Équipe'!B93="","",'Équipe'!E93)</f>
        <v/>
      </c>
      <c r="E97" s="31">
        <f>IF('Équipe'!B93="","",'Équipe'!H93)</f>
        <v/>
      </c>
      <c r="F97" s="48">
        <f>IF('Équipe'!B93="","",'Équipe'!O93)</f>
        <v/>
      </c>
      <c r="G97" s="10">
        <f>IF('Équipe'!B93="","",'Équipe'!S93)</f>
        <v/>
      </c>
      <c r="H97" s="16">
        <f>IF('Équipe'!B93="","",COUNTIF('Missions'!$D$4:$D$153,'Équipe'!B93))</f>
        <v/>
      </c>
    </row>
    <row r="98" ht="27" customHeight="1">
      <c r="A98" s="15">
        <f>IF('Équipe'!B94="","",'Équipe'!A94)</f>
        <v/>
      </c>
      <c r="B98" s="6">
        <f>IF('Équipe'!B94="","",REPT("   ",'Équipe'!G94)&amp;'Équipe'!C94&amp;" — "&amp;'Équipe'!B94)</f>
        <v/>
      </c>
      <c r="C98" s="6">
        <f>IF('Équipe'!B94="","",'Équipe'!D94)</f>
        <v/>
      </c>
      <c r="D98" s="30">
        <f>IF('Équipe'!B94="","",'Équipe'!E94)</f>
        <v/>
      </c>
      <c r="E98" s="30">
        <f>IF('Équipe'!B94="","",'Équipe'!H94)</f>
        <v/>
      </c>
      <c r="F98" s="46">
        <f>IF('Équipe'!B94="","",'Équipe'!O94)</f>
        <v/>
      </c>
      <c r="G98" s="6">
        <f>IF('Équipe'!B94="","",'Équipe'!S94)</f>
        <v/>
      </c>
      <c r="H98" s="15">
        <f>IF('Équipe'!B94="","",COUNTIF('Missions'!$D$4:$D$153,'Équipe'!B94))</f>
        <v/>
      </c>
    </row>
    <row r="99" ht="27" customHeight="1">
      <c r="A99" s="16">
        <f>IF('Équipe'!B95="","",'Équipe'!A95)</f>
        <v/>
      </c>
      <c r="B99" s="10">
        <f>IF('Équipe'!B95="","",REPT("   ",'Équipe'!G95)&amp;'Équipe'!C95&amp;" — "&amp;'Équipe'!B95)</f>
        <v/>
      </c>
      <c r="C99" s="10">
        <f>IF('Équipe'!B95="","",'Équipe'!D95)</f>
        <v/>
      </c>
      <c r="D99" s="31">
        <f>IF('Équipe'!B95="","",'Équipe'!E95)</f>
        <v/>
      </c>
      <c r="E99" s="31">
        <f>IF('Équipe'!B95="","",'Équipe'!H95)</f>
        <v/>
      </c>
      <c r="F99" s="48">
        <f>IF('Équipe'!B95="","",'Équipe'!O95)</f>
        <v/>
      </c>
      <c r="G99" s="10">
        <f>IF('Équipe'!B95="","",'Équipe'!S95)</f>
        <v/>
      </c>
      <c r="H99" s="16">
        <f>IF('Équipe'!B95="","",COUNTIF('Missions'!$D$4:$D$153,'Équipe'!B95))</f>
        <v/>
      </c>
    </row>
    <row r="100" ht="27" customHeight="1">
      <c r="A100" s="15">
        <f>IF('Équipe'!B96="","",'Équipe'!A96)</f>
        <v/>
      </c>
      <c r="B100" s="6">
        <f>IF('Équipe'!B96="","",REPT("   ",'Équipe'!G96)&amp;'Équipe'!C96&amp;" — "&amp;'Équipe'!B96)</f>
        <v/>
      </c>
      <c r="C100" s="6">
        <f>IF('Équipe'!B96="","",'Équipe'!D96)</f>
        <v/>
      </c>
      <c r="D100" s="30">
        <f>IF('Équipe'!B96="","",'Équipe'!E96)</f>
        <v/>
      </c>
      <c r="E100" s="30">
        <f>IF('Équipe'!B96="","",'Équipe'!H96)</f>
        <v/>
      </c>
      <c r="F100" s="46">
        <f>IF('Équipe'!B96="","",'Équipe'!O96)</f>
        <v/>
      </c>
      <c r="G100" s="6">
        <f>IF('Équipe'!B96="","",'Équipe'!S96)</f>
        <v/>
      </c>
      <c r="H100" s="15">
        <f>IF('Équipe'!B96="","",COUNTIF('Missions'!$D$4:$D$153,'Équipe'!B96))</f>
        <v/>
      </c>
    </row>
    <row r="101" ht="27" customHeight="1">
      <c r="A101" s="16">
        <f>IF('Équipe'!B97="","",'Équipe'!A97)</f>
        <v/>
      </c>
      <c r="B101" s="10">
        <f>IF('Équipe'!B97="","",REPT("   ",'Équipe'!G97)&amp;'Équipe'!C97&amp;" — "&amp;'Équipe'!B97)</f>
        <v/>
      </c>
      <c r="C101" s="10">
        <f>IF('Équipe'!B97="","",'Équipe'!D97)</f>
        <v/>
      </c>
      <c r="D101" s="31">
        <f>IF('Équipe'!B97="","",'Équipe'!E97)</f>
        <v/>
      </c>
      <c r="E101" s="31">
        <f>IF('Équipe'!B97="","",'Équipe'!H97)</f>
        <v/>
      </c>
      <c r="F101" s="48">
        <f>IF('Équipe'!B97="","",'Équipe'!O97)</f>
        <v/>
      </c>
      <c r="G101" s="10">
        <f>IF('Équipe'!B97="","",'Équipe'!S97)</f>
        <v/>
      </c>
      <c r="H101" s="16">
        <f>IF('Équipe'!B97="","",COUNTIF('Missions'!$D$4:$D$153,'Équipe'!B97))</f>
        <v/>
      </c>
    </row>
    <row r="102" ht="27" customHeight="1">
      <c r="A102" s="15">
        <f>IF('Équipe'!B98="","",'Équipe'!A98)</f>
        <v/>
      </c>
      <c r="B102" s="6">
        <f>IF('Équipe'!B98="","",REPT("   ",'Équipe'!G98)&amp;'Équipe'!C98&amp;" — "&amp;'Équipe'!B98)</f>
        <v/>
      </c>
      <c r="C102" s="6">
        <f>IF('Équipe'!B98="","",'Équipe'!D98)</f>
        <v/>
      </c>
      <c r="D102" s="30">
        <f>IF('Équipe'!B98="","",'Équipe'!E98)</f>
        <v/>
      </c>
      <c r="E102" s="30">
        <f>IF('Équipe'!B98="","",'Équipe'!H98)</f>
        <v/>
      </c>
      <c r="F102" s="46">
        <f>IF('Équipe'!B98="","",'Équipe'!O98)</f>
        <v/>
      </c>
      <c r="G102" s="6">
        <f>IF('Équipe'!B98="","",'Équipe'!S98)</f>
        <v/>
      </c>
      <c r="H102" s="15">
        <f>IF('Équipe'!B98="","",COUNTIF('Missions'!$D$4:$D$153,'Équipe'!B98))</f>
        <v/>
      </c>
    </row>
    <row r="103" ht="27" customHeight="1">
      <c r="A103" s="16">
        <f>IF('Équipe'!B99="","",'Équipe'!A99)</f>
        <v/>
      </c>
      <c r="B103" s="10">
        <f>IF('Équipe'!B99="","",REPT("   ",'Équipe'!G99)&amp;'Équipe'!C99&amp;" — "&amp;'Équipe'!B99)</f>
        <v/>
      </c>
      <c r="C103" s="10">
        <f>IF('Équipe'!B99="","",'Équipe'!D99)</f>
        <v/>
      </c>
      <c r="D103" s="31">
        <f>IF('Équipe'!B99="","",'Équipe'!E99)</f>
        <v/>
      </c>
      <c r="E103" s="31">
        <f>IF('Équipe'!B99="","",'Équipe'!H99)</f>
        <v/>
      </c>
      <c r="F103" s="48">
        <f>IF('Équipe'!B99="","",'Équipe'!O99)</f>
        <v/>
      </c>
      <c r="G103" s="10">
        <f>IF('Équipe'!B99="","",'Équipe'!S99)</f>
        <v/>
      </c>
      <c r="H103" s="16">
        <f>IF('Équipe'!B99="","",COUNTIF('Missions'!$D$4:$D$153,'Équipe'!B99))</f>
        <v/>
      </c>
    </row>
    <row r="104" ht="27" customHeight="1">
      <c r="A104" s="15">
        <f>IF('Équipe'!B100="","",'Équipe'!A100)</f>
        <v/>
      </c>
      <c r="B104" s="6">
        <f>IF('Équipe'!B100="","",REPT("   ",'Équipe'!G100)&amp;'Équipe'!C100&amp;" — "&amp;'Équipe'!B100)</f>
        <v/>
      </c>
      <c r="C104" s="6">
        <f>IF('Équipe'!B100="","",'Équipe'!D100)</f>
        <v/>
      </c>
      <c r="D104" s="30">
        <f>IF('Équipe'!B100="","",'Équipe'!E100)</f>
        <v/>
      </c>
      <c r="E104" s="30">
        <f>IF('Équipe'!B100="","",'Équipe'!H100)</f>
        <v/>
      </c>
      <c r="F104" s="46">
        <f>IF('Équipe'!B100="","",'Équipe'!O100)</f>
        <v/>
      </c>
      <c r="G104" s="6">
        <f>IF('Équipe'!B100="","",'Équipe'!S100)</f>
        <v/>
      </c>
      <c r="H104" s="15">
        <f>IF('Équipe'!B100="","",COUNTIF('Missions'!$D$4:$D$153,'Équipe'!B100))</f>
        <v/>
      </c>
    </row>
    <row r="105" ht="27" customHeight="1">
      <c r="A105" s="16">
        <f>IF('Équipe'!B101="","",'Équipe'!A101)</f>
        <v/>
      </c>
      <c r="B105" s="10">
        <f>IF('Équipe'!B101="","",REPT("   ",'Équipe'!G101)&amp;'Équipe'!C101&amp;" — "&amp;'Équipe'!B101)</f>
        <v/>
      </c>
      <c r="C105" s="10">
        <f>IF('Équipe'!B101="","",'Équipe'!D101)</f>
        <v/>
      </c>
      <c r="D105" s="31">
        <f>IF('Équipe'!B101="","",'Équipe'!E101)</f>
        <v/>
      </c>
      <c r="E105" s="31">
        <f>IF('Équipe'!B101="","",'Équipe'!H101)</f>
        <v/>
      </c>
      <c r="F105" s="48">
        <f>IF('Équipe'!B101="","",'Équipe'!O101)</f>
        <v/>
      </c>
      <c r="G105" s="10">
        <f>IF('Équipe'!B101="","",'Équipe'!S101)</f>
        <v/>
      </c>
      <c r="H105" s="16">
        <f>IF('Équipe'!B101="","",COUNTIF('Missions'!$D$4:$D$153,'Équipe'!B101))</f>
        <v/>
      </c>
    </row>
    <row r="106" ht="27" customHeight="1">
      <c r="A106" s="15">
        <f>IF('Équipe'!B102="","",'Équipe'!A102)</f>
        <v/>
      </c>
      <c r="B106" s="6">
        <f>IF('Équipe'!B102="","",REPT("   ",'Équipe'!G102)&amp;'Équipe'!C102&amp;" — "&amp;'Équipe'!B102)</f>
        <v/>
      </c>
      <c r="C106" s="6">
        <f>IF('Équipe'!B102="","",'Équipe'!D102)</f>
        <v/>
      </c>
      <c r="D106" s="30">
        <f>IF('Équipe'!B102="","",'Équipe'!E102)</f>
        <v/>
      </c>
      <c r="E106" s="30">
        <f>IF('Équipe'!B102="","",'Équipe'!H102)</f>
        <v/>
      </c>
      <c r="F106" s="46">
        <f>IF('Équipe'!B102="","",'Équipe'!O102)</f>
        <v/>
      </c>
      <c r="G106" s="6">
        <f>IF('Équipe'!B102="","",'Équipe'!S102)</f>
        <v/>
      </c>
      <c r="H106" s="15">
        <f>IF('Équipe'!B102="","",COUNTIF('Missions'!$D$4:$D$153,'Équipe'!B102))</f>
        <v/>
      </c>
    </row>
    <row r="107" ht="27" customHeight="1">
      <c r="A107" s="16">
        <f>IF('Équipe'!B103="","",'Équipe'!A103)</f>
        <v/>
      </c>
      <c r="B107" s="10">
        <f>IF('Équipe'!B103="","",REPT("   ",'Équipe'!G103)&amp;'Équipe'!C103&amp;" — "&amp;'Équipe'!B103)</f>
        <v/>
      </c>
      <c r="C107" s="10">
        <f>IF('Équipe'!B103="","",'Équipe'!D103)</f>
        <v/>
      </c>
      <c r="D107" s="31">
        <f>IF('Équipe'!B103="","",'Équipe'!E103)</f>
        <v/>
      </c>
      <c r="E107" s="31">
        <f>IF('Équipe'!B103="","",'Équipe'!H103)</f>
        <v/>
      </c>
      <c r="F107" s="48">
        <f>IF('Équipe'!B103="","",'Équipe'!O103)</f>
        <v/>
      </c>
      <c r="G107" s="10">
        <f>IF('Équipe'!B103="","",'Équipe'!S103)</f>
        <v/>
      </c>
      <c r="H107" s="16">
        <f>IF('Équipe'!B103="","",COUNTIF('Missions'!$D$4:$D$153,'Équipe'!B103))</f>
        <v/>
      </c>
    </row>
    <row r="108" ht="27" customHeight="1">
      <c r="A108" s="15">
        <f>IF('Équipe'!B104="","",'Équipe'!A104)</f>
        <v/>
      </c>
      <c r="B108" s="6">
        <f>IF('Équipe'!B104="","",REPT("   ",'Équipe'!G104)&amp;'Équipe'!C104&amp;" — "&amp;'Équipe'!B104)</f>
        <v/>
      </c>
      <c r="C108" s="6">
        <f>IF('Équipe'!B104="","",'Équipe'!D104)</f>
        <v/>
      </c>
      <c r="D108" s="30">
        <f>IF('Équipe'!B104="","",'Équipe'!E104)</f>
        <v/>
      </c>
      <c r="E108" s="30">
        <f>IF('Équipe'!B104="","",'Équipe'!H104)</f>
        <v/>
      </c>
      <c r="F108" s="46">
        <f>IF('Équipe'!B104="","",'Équipe'!O104)</f>
        <v/>
      </c>
      <c r="G108" s="6">
        <f>IF('Équipe'!B104="","",'Équipe'!S104)</f>
        <v/>
      </c>
      <c r="H108" s="15">
        <f>IF('Équipe'!B104="","",COUNTIF('Missions'!$D$4:$D$153,'Équipe'!B104))</f>
        <v/>
      </c>
    </row>
    <row r="109" ht="27" customHeight="1">
      <c r="A109" s="16">
        <f>IF('Équipe'!B105="","",'Équipe'!A105)</f>
        <v/>
      </c>
      <c r="B109" s="10">
        <f>IF('Équipe'!B105="","",REPT("   ",'Équipe'!G105)&amp;'Équipe'!C105&amp;" — "&amp;'Équipe'!B105)</f>
        <v/>
      </c>
      <c r="C109" s="10">
        <f>IF('Équipe'!B105="","",'Équipe'!D105)</f>
        <v/>
      </c>
      <c r="D109" s="31">
        <f>IF('Équipe'!B105="","",'Équipe'!E105)</f>
        <v/>
      </c>
      <c r="E109" s="31">
        <f>IF('Équipe'!B105="","",'Équipe'!H105)</f>
        <v/>
      </c>
      <c r="F109" s="48">
        <f>IF('Équipe'!B105="","",'Équipe'!O105)</f>
        <v/>
      </c>
      <c r="G109" s="10">
        <f>IF('Équipe'!B105="","",'Équipe'!S105)</f>
        <v/>
      </c>
      <c r="H109" s="16">
        <f>IF('Équipe'!B105="","",COUNTIF('Missions'!$D$4:$D$153,'Équipe'!B105))</f>
        <v/>
      </c>
    </row>
    <row r="110" ht="27" customHeight="1">
      <c r="A110" s="15">
        <f>IF('Équipe'!B106="","",'Équipe'!A106)</f>
        <v/>
      </c>
      <c r="B110" s="6">
        <f>IF('Équipe'!B106="","",REPT("   ",'Équipe'!G106)&amp;'Équipe'!C106&amp;" — "&amp;'Équipe'!B106)</f>
        <v/>
      </c>
      <c r="C110" s="6">
        <f>IF('Équipe'!B106="","",'Équipe'!D106)</f>
        <v/>
      </c>
      <c r="D110" s="30">
        <f>IF('Équipe'!B106="","",'Équipe'!E106)</f>
        <v/>
      </c>
      <c r="E110" s="30">
        <f>IF('Équipe'!B106="","",'Équipe'!H106)</f>
        <v/>
      </c>
      <c r="F110" s="46">
        <f>IF('Équipe'!B106="","",'Équipe'!O106)</f>
        <v/>
      </c>
      <c r="G110" s="6">
        <f>IF('Équipe'!B106="","",'Équipe'!S106)</f>
        <v/>
      </c>
      <c r="H110" s="15">
        <f>IF('Équipe'!B106="","",COUNTIF('Missions'!$D$4:$D$153,'Équipe'!B106))</f>
        <v/>
      </c>
    </row>
    <row r="111" ht="27" customHeight="1">
      <c r="A111" s="16">
        <f>IF('Équipe'!B107="","",'Équipe'!A107)</f>
        <v/>
      </c>
      <c r="B111" s="10">
        <f>IF('Équipe'!B107="","",REPT("   ",'Équipe'!G107)&amp;'Équipe'!C107&amp;" — "&amp;'Équipe'!B107)</f>
        <v/>
      </c>
      <c r="C111" s="10">
        <f>IF('Équipe'!B107="","",'Équipe'!D107)</f>
        <v/>
      </c>
      <c r="D111" s="31">
        <f>IF('Équipe'!B107="","",'Équipe'!E107)</f>
        <v/>
      </c>
      <c r="E111" s="31">
        <f>IF('Équipe'!B107="","",'Équipe'!H107)</f>
        <v/>
      </c>
      <c r="F111" s="48">
        <f>IF('Équipe'!B107="","",'Équipe'!O107)</f>
        <v/>
      </c>
      <c r="G111" s="10">
        <f>IF('Équipe'!B107="","",'Équipe'!S107)</f>
        <v/>
      </c>
      <c r="H111" s="16">
        <f>IF('Équipe'!B107="","",COUNTIF('Missions'!$D$4:$D$153,'Équipe'!B107))</f>
        <v/>
      </c>
    </row>
    <row r="112" ht="27" customHeight="1">
      <c r="A112" s="15">
        <f>IF('Équipe'!B108="","",'Équipe'!A108)</f>
        <v/>
      </c>
      <c r="B112" s="6">
        <f>IF('Équipe'!B108="","",REPT("   ",'Équipe'!G108)&amp;'Équipe'!C108&amp;" — "&amp;'Équipe'!B108)</f>
        <v/>
      </c>
      <c r="C112" s="6">
        <f>IF('Équipe'!B108="","",'Équipe'!D108)</f>
        <v/>
      </c>
      <c r="D112" s="30">
        <f>IF('Équipe'!B108="","",'Équipe'!E108)</f>
        <v/>
      </c>
      <c r="E112" s="30">
        <f>IF('Équipe'!B108="","",'Équipe'!H108)</f>
        <v/>
      </c>
      <c r="F112" s="46">
        <f>IF('Équipe'!B108="","",'Équipe'!O108)</f>
        <v/>
      </c>
      <c r="G112" s="6">
        <f>IF('Équipe'!B108="","",'Équipe'!S108)</f>
        <v/>
      </c>
      <c r="H112" s="15">
        <f>IF('Équipe'!B108="","",COUNTIF('Missions'!$D$4:$D$153,'Équipe'!B108))</f>
        <v/>
      </c>
    </row>
    <row r="113" ht="27" customHeight="1">
      <c r="A113" s="16">
        <f>IF('Équipe'!B109="","",'Équipe'!A109)</f>
        <v/>
      </c>
      <c r="B113" s="10">
        <f>IF('Équipe'!B109="","",REPT("   ",'Équipe'!G109)&amp;'Équipe'!C109&amp;" — "&amp;'Équipe'!B109)</f>
        <v/>
      </c>
      <c r="C113" s="10">
        <f>IF('Équipe'!B109="","",'Équipe'!D109)</f>
        <v/>
      </c>
      <c r="D113" s="31">
        <f>IF('Équipe'!B109="","",'Équipe'!E109)</f>
        <v/>
      </c>
      <c r="E113" s="31">
        <f>IF('Équipe'!B109="","",'Équipe'!H109)</f>
        <v/>
      </c>
      <c r="F113" s="48">
        <f>IF('Équipe'!B109="","",'Équipe'!O109)</f>
        <v/>
      </c>
      <c r="G113" s="10">
        <f>IF('Équipe'!B109="","",'Équipe'!S109)</f>
        <v/>
      </c>
      <c r="H113" s="16">
        <f>IF('Équipe'!B109="","",COUNTIF('Missions'!$D$4:$D$153,'Équipe'!B109))</f>
        <v/>
      </c>
    </row>
    <row r="114" ht="27" customHeight="1">
      <c r="A114" s="15">
        <f>IF('Équipe'!B110="","",'Équipe'!A110)</f>
        <v/>
      </c>
      <c r="B114" s="6">
        <f>IF('Équipe'!B110="","",REPT("   ",'Équipe'!G110)&amp;'Équipe'!C110&amp;" — "&amp;'Équipe'!B110)</f>
        <v/>
      </c>
      <c r="C114" s="6">
        <f>IF('Équipe'!B110="","",'Équipe'!D110)</f>
        <v/>
      </c>
      <c r="D114" s="30">
        <f>IF('Équipe'!B110="","",'Équipe'!E110)</f>
        <v/>
      </c>
      <c r="E114" s="30">
        <f>IF('Équipe'!B110="","",'Équipe'!H110)</f>
        <v/>
      </c>
      <c r="F114" s="46">
        <f>IF('Équipe'!B110="","",'Équipe'!O110)</f>
        <v/>
      </c>
      <c r="G114" s="6">
        <f>IF('Équipe'!B110="","",'Équipe'!S110)</f>
        <v/>
      </c>
      <c r="H114" s="15">
        <f>IF('Équipe'!B110="","",COUNTIF('Missions'!$D$4:$D$153,'Équipe'!B110))</f>
        <v/>
      </c>
    </row>
    <row r="115" ht="27" customHeight="1">
      <c r="A115" s="16">
        <f>IF('Équipe'!B111="","",'Équipe'!A111)</f>
        <v/>
      </c>
      <c r="B115" s="10">
        <f>IF('Équipe'!B111="","",REPT("   ",'Équipe'!G111)&amp;'Équipe'!C111&amp;" — "&amp;'Équipe'!B111)</f>
        <v/>
      </c>
      <c r="C115" s="10">
        <f>IF('Équipe'!B111="","",'Équipe'!D111)</f>
        <v/>
      </c>
      <c r="D115" s="31">
        <f>IF('Équipe'!B111="","",'Équipe'!E111)</f>
        <v/>
      </c>
      <c r="E115" s="31">
        <f>IF('Équipe'!B111="","",'Équipe'!H111)</f>
        <v/>
      </c>
      <c r="F115" s="48">
        <f>IF('Équipe'!B111="","",'Équipe'!O111)</f>
        <v/>
      </c>
      <c r="G115" s="10">
        <f>IF('Équipe'!B111="","",'Équipe'!S111)</f>
        <v/>
      </c>
      <c r="H115" s="16">
        <f>IF('Équipe'!B111="","",COUNTIF('Missions'!$D$4:$D$153,'Équipe'!B111))</f>
        <v/>
      </c>
    </row>
    <row r="116" ht="27" customHeight="1">
      <c r="A116" s="15">
        <f>IF('Équipe'!B112="","",'Équipe'!A112)</f>
        <v/>
      </c>
      <c r="B116" s="6">
        <f>IF('Équipe'!B112="","",REPT("   ",'Équipe'!G112)&amp;'Équipe'!C112&amp;" — "&amp;'Équipe'!B112)</f>
        <v/>
      </c>
      <c r="C116" s="6">
        <f>IF('Équipe'!B112="","",'Équipe'!D112)</f>
        <v/>
      </c>
      <c r="D116" s="30">
        <f>IF('Équipe'!B112="","",'Équipe'!E112)</f>
        <v/>
      </c>
      <c r="E116" s="30">
        <f>IF('Équipe'!B112="","",'Équipe'!H112)</f>
        <v/>
      </c>
      <c r="F116" s="46">
        <f>IF('Équipe'!B112="","",'Équipe'!O112)</f>
        <v/>
      </c>
      <c r="G116" s="6">
        <f>IF('Équipe'!B112="","",'Équipe'!S112)</f>
        <v/>
      </c>
      <c r="H116" s="15">
        <f>IF('Équipe'!B112="","",COUNTIF('Missions'!$D$4:$D$153,'Équipe'!B112))</f>
        <v/>
      </c>
    </row>
    <row r="117" ht="27" customHeight="1">
      <c r="A117" s="16">
        <f>IF('Équipe'!B113="","",'Équipe'!A113)</f>
        <v/>
      </c>
      <c r="B117" s="10">
        <f>IF('Équipe'!B113="","",REPT("   ",'Équipe'!G113)&amp;'Équipe'!C113&amp;" — "&amp;'Équipe'!B113)</f>
        <v/>
      </c>
      <c r="C117" s="10">
        <f>IF('Équipe'!B113="","",'Équipe'!D113)</f>
        <v/>
      </c>
      <c r="D117" s="31">
        <f>IF('Équipe'!B113="","",'Équipe'!E113)</f>
        <v/>
      </c>
      <c r="E117" s="31">
        <f>IF('Équipe'!B113="","",'Équipe'!H113)</f>
        <v/>
      </c>
      <c r="F117" s="48">
        <f>IF('Équipe'!B113="","",'Équipe'!O113)</f>
        <v/>
      </c>
      <c r="G117" s="10">
        <f>IF('Équipe'!B113="","",'Équipe'!S113)</f>
        <v/>
      </c>
      <c r="H117" s="16">
        <f>IF('Équipe'!B113="","",COUNTIF('Missions'!$D$4:$D$153,'Équipe'!B113))</f>
        <v/>
      </c>
    </row>
    <row r="118" ht="27" customHeight="1">
      <c r="A118" s="15">
        <f>IF('Équipe'!B114="","",'Équipe'!A114)</f>
        <v/>
      </c>
      <c r="B118" s="6">
        <f>IF('Équipe'!B114="","",REPT("   ",'Équipe'!G114)&amp;'Équipe'!C114&amp;" — "&amp;'Équipe'!B114)</f>
        <v/>
      </c>
      <c r="C118" s="6">
        <f>IF('Équipe'!B114="","",'Équipe'!D114)</f>
        <v/>
      </c>
      <c r="D118" s="30">
        <f>IF('Équipe'!B114="","",'Équipe'!E114)</f>
        <v/>
      </c>
      <c r="E118" s="30">
        <f>IF('Équipe'!B114="","",'Équipe'!H114)</f>
        <v/>
      </c>
      <c r="F118" s="46">
        <f>IF('Équipe'!B114="","",'Équipe'!O114)</f>
        <v/>
      </c>
      <c r="G118" s="6">
        <f>IF('Équipe'!B114="","",'Équipe'!S114)</f>
        <v/>
      </c>
      <c r="H118" s="15">
        <f>IF('Équipe'!B114="","",COUNTIF('Missions'!$D$4:$D$153,'Équipe'!B114))</f>
        <v/>
      </c>
    </row>
    <row r="119" ht="27" customHeight="1">
      <c r="A119" s="16">
        <f>IF('Équipe'!B115="","",'Équipe'!A115)</f>
        <v/>
      </c>
      <c r="B119" s="10">
        <f>IF('Équipe'!B115="","",REPT("   ",'Équipe'!G115)&amp;'Équipe'!C115&amp;" — "&amp;'Équipe'!B115)</f>
        <v/>
      </c>
      <c r="C119" s="10">
        <f>IF('Équipe'!B115="","",'Équipe'!D115)</f>
        <v/>
      </c>
      <c r="D119" s="31">
        <f>IF('Équipe'!B115="","",'Équipe'!E115)</f>
        <v/>
      </c>
      <c r="E119" s="31">
        <f>IF('Équipe'!B115="","",'Équipe'!H115)</f>
        <v/>
      </c>
      <c r="F119" s="48">
        <f>IF('Équipe'!B115="","",'Équipe'!O115)</f>
        <v/>
      </c>
      <c r="G119" s="10">
        <f>IF('Équipe'!B115="","",'Équipe'!S115)</f>
        <v/>
      </c>
      <c r="H119" s="16">
        <f>IF('Équipe'!B115="","",COUNTIF('Missions'!$D$4:$D$153,'Équipe'!B115))</f>
        <v/>
      </c>
    </row>
    <row r="120" ht="27" customHeight="1">
      <c r="A120" s="15">
        <f>IF('Équipe'!B116="","",'Équipe'!A116)</f>
        <v/>
      </c>
      <c r="B120" s="6">
        <f>IF('Équipe'!B116="","",REPT("   ",'Équipe'!G116)&amp;'Équipe'!C116&amp;" — "&amp;'Équipe'!B116)</f>
        <v/>
      </c>
      <c r="C120" s="6">
        <f>IF('Équipe'!B116="","",'Équipe'!D116)</f>
        <v/>
      </c>
      <c r="D120" s="30">
        <f>IF('Équipe'!B116="","",'Équipe'!E116)</f>
        <v/>
      </c>
      <c r="E120" s="30">
        <f>IF('Équipe'!B116="","",'Équipe'!H116)</f>
        <v/>
      </c>
      <c r="F120" s="46">
        <f>IF('Équipe'!B116="","",'Équipe'!O116)</f>
        <v/>
      </c>
      <c r="G120" s="6">
        <f>IF('Équipe'!B116="","",'Équipe'!S116)</f>
        <v/>
      </c>
      <c r="H120" s="15">
        <f>IF('Équipe'!B116="","",COUNTIF('Missions'!$D$4:$D$153,'Équipe'!B116))</f>
        <v/>
      </c>
    </row>
    <row r="121" ht="27" customHeight="1">
      <c r="A121" s="16">
        <f>IF('Équipe'!B117="","",'Équipe'!A117)</f>
        <v/>
      </c>
      <c r="B121" s="10">
        <f>IF('Équipe'!B117="","",REPT("   ",'Équipe'!G117)&amp;'Équipe'!C117&amp;" — "&amp;'Équipe'!B117)</f>
        <v/>
      </c>
      <c r="C121" s="10">
        <f>IF('Équipe'!B117="","",'Équipe'!D117)</f>
        <v/>
      </c>
      <c r="D121" s="31">
        <f>IF('Équipe'!B117="","",'Équipe'!E117)</f>
        <v/>
      </c>
      <c r="E121" s="31">
        <f>IF('Équipe'!B117="","",'Équipe'!H117)</f>
        <v/>
      </c>
      <c r="F121" s="48">
        <f>IF('Équipe'!B117="","",'Équipe'!O117)</f>
        <v/>
      </c>
      <c r="G121" s="10">
        <f>IF('Équipe'!B117="","",'Équipe'!S117)</f>
        <v/>
      </c>
      <c r="H121" s="16">
        <f>IF('Équipe'!B117="","",COUNTIF('Missions'!$D$4:$D$153,'Équipe'!B117))</f>
        <v/>
      </c>
    </row>
    <row r="122" ht="27" customHeight="1">
      <c r="A122" s="15">
        <f>IF('Équipe'!B118="","",'Équipe'!A118)</f>
        <v/>
      </c>
      <c r="B122" s="6">
        <f>IF('Équipe'!B118="","",REPT("   ",'Équipe'!G118)&amp;'Équipe'!C118&amp;" — "&amp;'Équipe'!B118)</f>
        <v/>
      </c>
      <c r="C122" s="6">
        <f>IF('Équipe'!B118="","",'Équipe'!D118)</f>
        <v/>
      </c>
      <c r="D122" s="30">
        <f>IF('Équipe'!B118="","",'Équipe'!E118)</f>
        <v/>
      </c>
      <c r="E122" s="30">
        <f>IF('Équipe'!B118="","",'Équipe'!H118)</f>
        <v/>
      </c>
      <c r="F122" s="46">
        <f>IF('Équipe'!B118="","",'Équipe'!O118)</f>
        <v/>
      </c>
      <c r="G122" s="6">
        <f>IF('Équipe'!B118="","",'Équipe'!S118)</f>
        <v/>
      </c>
      <c r="H122" s="15">
        <f>IF('Équipe'!B118="","",COUNTIF('Missions'!$D$4:$D$153,'Équipe'!B118))</f>
        <v/>
      </c>
    </row>
    <row r="123" ht="27" customHeight="1">
      <c r="A123" s="16">
        <f>IF('Équipe'!B119="","",'Équipe'!A119)</f>
        <v/>
      </c>
      <c r="B123" s="10">
        <f>IF('Équipe'!B119="","",REPT("   ",'Équipe'!G119)&amp;'Équipe'!C119&amp;" — "&amp;'Équipe'!B119)</f>
        <v/>
      </c>
      <c r="C123" s="10">
        <f>IF('Équipe'!B119="","",'Équipe'!D119)</f>
        <v/>
      </c>
      <c r="D123" s="31">
        <f>IF('Équipe'!B119="","",'Équipe'!E119)</f>
        <v/>
      </c>
      <c r="E123" s="31">
        <f>IF('Équipe'!B119="","",'Équipe'!H119)</f>
        <v/>
      </c>
      <c r="F123" s="48">
        <f>IF('Équipe'!B119="","",'Équipe'!O119)</f>
        <v/>
      </c>
      <c r="G123" s="10">
        <f>IF('Équipe'!B119="","",'Équipe'!S119)</f>
        <v/>
      </c>
      <c r="H123" s="16">
        <f>IF('Équipe'!B119="","",COUNTIF('Missions'!$D$4:$D$153,'Équipe'!B119))</f>
        <v/>
      </c>
    </row>
    <row r="124" ht="27" customHeight="1">
      <c r="A124" s="15">
        <f>IF('Équipe'!B120="","",'Équipe'!A120)</f>
        <v/>
      </c>
      <c r="B124" s="6">
        <f>IF('Équipe'!B120="","",REPT("   ",'Équipe'!G120)&amp;'Équipe'!C120&amp;" — "&amp;'Équipe'!B120)</f>
        <v/>
      </c>
      <c r="C124" s="6">
        <f>IF('Équipe'!B120="","",'Équipe'!D120)</f>
        <v/>
      </c>
      <c r="D124" s="30">
        <f>IF('Équipe'!B120="","",'Équipe'!E120)</f>
        <v/>
      </c>
      <c r="E124" s="30">
        <f>IF('Équipe'!B120="","",'Équipe'!H120)</f>
        <v/>
      </c>
      <c r="F124" s="46">
        <f>IF('Équipe'!B120="","",'Équipe'!O120)</f>
        <v/>
      </c>
      <c r="G124" s="6">
        <f>IF('Équipe'!B120="","",'Équipe'!S120)</f>
        <v/>
      </c>
      <c r="H124" s="15">
        <f>IF('Équipe'!B120="","",COUNTIF('Missions'!$D$4:$D$153,'Équipe'!B120))</f>
        <v/>
      </c>
    </row>
    <row r="125" ht="27" customHeight="1">
      <c r="A125" s="16">
        <f>IF('Équipe'!B121="","",'Équipe'!A121)</f>
        <v/>
      </c>
      <c r="B125" s="10">
        <f>IF('Équipe'!B121="","",REPT("   ",'Équipe'!G121)&amp;'Équipe'!C121&amp;" — "&amp;'Équipe'!B121)</f>
        <v/>
      </c>
      <c r="C125" s="10">
        <f>IF('Équipe'!B121="","",'Équipe'!D121)</f>
        <v/>
      </c>
      <c r="D125" s="31">
        <f>IF('Équipe'!B121="","",'Équipe'!E121)</f>
        <v/>
      </c>
      <c r="E125" s="31">
        <f>IF('Équipe'!B121="","",'Équipe'!H121)</f>
        <v/>
      </c>
      <c r="F125" s="48">
        <f>IF('Équipe'!B121="","",'Équipe'!O121)</f>
        <v/>
      </c>
      <c r="G125" s="10">
        <f>IF('Équipe'!B121="","",'Équipe'!S121)</f>
        <v/>
      </c>
      <c r="H125" s="16">
        <f>IF('Équipe'!B121="","",COUNTIF('Missions'!$D$4:$D$153,'Équipe'!B121))</f>
        <v/>
      </c>
    </row>
    <row r="126" ht="27" customHeight="1">
      <c r="A126" s="15">
        <f>IF('Équipe'!B122="","",'Équipe'!A122)</f>
        <v/>
      </c>
      <c r="B126" s="6">
        <f>IF('Équipe'!B122="","",REPT("   ",'Équipe'!G122)&amp;'Équipe'!C122&amp;" — "&amp;'Équipe'!B122)</f>
        <v/>
      </c>
      <c r="C126" s="6">
        <f>IF('Équipe'!B122="","",'Équipe'!D122)</f>
        <v/>
      </c>
      <c r="D126" s="30">
        <f>IF('Équipe'!B122="","",'Équipe'!E122)</f>
        <v/>
      </c>
      <c r="E126" s="30">
        <f>IF('Équipe'!B122="","",'Équipe'!H122)</f>
        <v/>
      </c>
      <c r="F126" s="46">
        <f>IF('Équipe'!B122="","",'Équipe'!O122)</f>
        <v/>
      </c>
      <c r="G126" s="6">
        <f>IF('Équipe'!B122="","",'Équipe'!S122)</f>
        <v/>
      </c>
      <c r="H126" s="15">
        <f>IF('Équipe'!B122="","",COUNTIF('Missions'!$D$4:$D$153,'Équipe'!B122))</f>
        <v/>
      </c>
    </row>
    <row r="127" ht="27" customHeight="1">
      <c r="A127" s="16">
        <f>IF('Équipe'!B123="","",'Équipe'!A123)</f>
        <v/>
      </c>
      <c r="B127" s="10">
        <f>IF('Équipe'!B123="","",REPT("   ",'Équipe'!G123)&amp;'Équipe'!C123&amp;" — "&amp;'Équipe'!B123)</f>
        <v/>
      </c>
      <c r="C127" s="10">
        <f>IF('Équipe'!B123="","",'Équipe'!D123)</f>
        <v/>
      </c>
      <c r="D127" s="31">
        <f>IF('Équipe'!B123="","",'Équipe'!E123)</f>
        <v/>
      </c>
      <c r="E127" s="31">
        <f>IF('Équipe'!B123="","",'Équipe'!H123)</f>
        <v/>
      </c>
      <c r="F127" s="48">
        <f>IF('Équipe'!B123="","",'Équipe'!O123)</f>
        <v/>
      </c>
      <c r="G127" s="10">
        <f>IF('Équipe'!B123="","",'Équipe'!S123)</f>
        <v/>
      </c>
      <c r="H127" s="16">
        <f>IF('Équipe'!B123="","",COUNTIF('Missions'!$D$4:$D$153,'Équipe'!B123))</f>
        <v/>
      </c>
    </row>
  </sheetData>
  <autoFilter ref="A7:H127"/>
  <mergeCells count="1">
    <mergeCell ref="A1:H1"/>
  </mergeCells>
  <conditionalFormatting sqref="A8:H127">
    <cfRule type="expression" priority="1" dxfId="3" stopIfTrue="1">
      <formula>AND($B8&lt;&gt;"",$E8="Inactif")</formula>
    </cfRule>
    <cfRule type="expression" priority="5" dxfId="1">
      <formula>AND($B8&lt;&gt;"",$E8="Vacant")</formula>
    </cfRule>
  </conditionalFormatting>
  <conditionalFormatting sqref="G8:G127">
    <cfRule type="expression" priority="2" dxfId="0">
      <formula>AND($B8&lt;&gt;"",$G8&lt;&gt;"")</formula>
    </cfRule>
  </conditionalFormatting>
  <conditionalFormatting sqref="F8:F127">
    <cfRule type="expression" priority="3" dxfId="0">
      <formula>AND(ISNUMBER($F8),$F8&gt;'Paramètres'!$B$7)</formula>
    </cfRule>
    <cfRule type="expression" priority="4" dxfId="1">
      <formula>AND(ISNUMBER($F8),$F8&gt;=0.8,$F8&lt;='Paramètres'!$B$7)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FFF0AE"/>
    <outlinePr summaryBelow="1" summaryRight="1"/>
    <pageSetUpPr/>
  </sheetPr>
  <dimension ref="A1:G20"/>
  <sheetViews>
    <sheetView showGridLines="0" zoomScale="9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6" customWidth="1" min="1" max="1"/>
    <col width="34" customWidth="1" min="2" max="2"/>
    <col width="43" customWidth="1" min="3" max="3"/>
    <col width="22" customWidth="1" min="4" max="4"/>
    <col width="21" customWidth="1" min="5" max="5"/>
    <col width="17" customWidth="1" min="6" max="6"/>
    <col width="22" customWidth="1" min="7" max="7"/>
  </cols>
  <sheetData>
    <row r="1" ht="29" customHeight="1">
      <c r="A1" s="1" t="inlineStr">
        <is>
          <t>Paramètres — Convention professionnelle fictive</t>
        </is>
      </c>
      <c r="B1" s="36" t="n"/>
      <c r="C1" s="36" t="n"/>
      <c r="D1" s="36" t="n"/>
      <c r="E1" s="36" t="n"/>
      <c r="F1" s="36" t="n"/>
      <c r="G1" s="37" t="n"/>
    </row>
    <row r="2" ht="31" customHeight="1">
      <c r="A2" s="3" t="inlineStr">
        <is>
          <t>Paramètre</t>
        </is>
      </c>
      <c r="B2" s="3" t="inlineStr">
        <is>
          <t>Valeur modifiable</t>
        </is>
      </c>
      <c r="C2" s="3" t="inlineStr">
        <is>
          <t>Repère d’utilisation</t>
        </is>
      </c>
      <c r="D2" s="3" t="inlineStr">
        <is>
          <t>Pôles</t>
        </is>
      </c>
      <c r="E2" s="3" t="inlineStr">
        <is>
          <t>Statuts de poste</t>
        </is>
      </c>
      <c r="F2" s="3" t="inlineStr">
        <is>
          <t>Priorités</t>
        </is>
      </c>
      <c r="G2" s="3" t="inlineStr">
        <is>
          <t>Statuts de mission</t>
        </is>
      </c>
    </row>
    <row r="3">
      <c r="A3" s="30" t="inlineStr">
        <is>
          <t>Nom de l’événement</t>
        </is>
      </c>
      <c r="B3" s="19" t="inlineStr">
        <is>
          <t>Convention professionnelle fictive</t>
        </is>
      </c>
      <c r="C3" s="6" t="inlineStr">
        <is>
          <t>Libellé interne de préparation</t>
        </is>
      </c>
      <c r="D3" s="19" t="inlineStr">
        <is>
          <t>Direction</t>
        </is>
      </c>
      <c r="E3" s="19" t="inlineStr">
        <is>
          <t>Actif</t>
        </is>
      </c>
      <c r="F3" s="19" t="inlineStr">
        <is>
          <t>Haute</t>
        </is>
      </c>
      <c r="G3" s="19" t="inlineStr">
        <is>
          <t>À faire</t>
        </is>
      </c>
    </row>
    <row r="4">
      <c r="A4" s="31" t="inlineStr">
        <is>
          <t>Date de référence</t>
        </is>
      </c>
      <c r="B4" s="51" t="n">
        <v>46272</v>
      </c>
      <c r="C4" s="10" t="inlineStr">
        <is>
          <t>Date utilisée pour les alertes de mission</t>
        </is>
      </c>
      <c r="D4" s="19" t="inlineStr">
        <is>
          <t>Coordination</t>
        </is>
      </c>
      <c r="E4" s="19" t="inlineStr">
        <is>
          <t>Vacant</t>
        </is>
      </c>
      <c r="F4" s="19" t="inlineStr">
        <is>
          <t>Normale</t>
        </is>
      </c>
      <c r="G4" s="19" t="inlineStr">
        <is>
          <t>En cours</t>
        </is>
      </c>
    </row>
    <row r="5">
      <c r="A5" s="30" t="inlineStr">
        <is>
          <t>Date de l’événement</t>
        </is>
      </c>
      <c r="B5" s="51" t="n">
        <v>46310</v>
      </c>
      <c r="C5" s="6" t="inlineStr">
        <is>
          <t>Hypothèse de planification modifiable</t>
        </is>
      </c>
      <c r="D5" s="19" t="inlineStr">
        <is>
          <t>Logistique</t>
        </is>
      </c>
      <c r="E5" s="19" t="inlineStr">
        <is>
          <t>Inactif</t>
        </is>
      </c>
      <c r="F5" s="19" t="inlineStr">
        <is>
          <t>Basse</t>
        </is>
      </c>
      <c r="G5" s="19" t="inlineStr">
        <is>
          <t>Bloquée</t>
        </is>
      </c>
    </row>
    <row r="6">
      <c r="A6" s="31" t="inlineStr">
        <is>
          <t>Heures de référence hebdomadaires</t>
        </is>
      </c>
      <c r="B6" s="45" t="n">
        <v>35</v>
      </c>
      <c r="C6" s="10" t="inlineStr">
        <is>
          <t>Base interne de calcul des disponibilités</t>
        </is>
      </c>
      <c r="D6" s="19" t="inlineStr">
        <is>
          <t>Programme</t>
        </is>
      </c>
      <c r="E6" s="19" t="n"/>
      <c r="F6" s="19" t="n"/>
      <c r="G6" s="19" t="inlineStr">
        <is>
          <t>Terminée</t>
        </is>
      </c>
    </row>
    <row r="7">
      <c r="A7" s="30" t="inlineStr">
        <is>
          <t>Seuil de surcharge</t>
        </is>
      </c>
      <c r="B7" s="43" t="n">
        <v>1</v>
      </c>
      <c r="C7" s="6" t="inlineStr">
        <is>
          <t>Seuil d’alerte modifiable, sans portée normative</t>
        </is>
      </c>
      <c r="D7" s="19" t="inlineStr">
        <is>
          <t>Communication</t>
        </is>
      </c>
      <c r="E7" s="19" t="n"/>
      <c r="F7" s="19" t="n"/>
      <c r="G7" s="19" t="n"/>
    </row>
    <row r="8">
      <c r="A8" s="31" t="inlineStr">
        <is>
          <t>Horizon d’alerte</t>
        </is>
      </c>
      <c r="B8" s="52" t="n">
        <v>7</v>
      </c>
      <c r="C8" s="10" t="inlineStr">
        <is>
          <t>Nombre de jours avant une échéance</t>
        </is>
      </c>
      <c r="D8" s="19" t="inlineStr">
        <is>
          <t>Accueil</t>
        </is>
      </c>
      <c r="E8" s="19" t="n"/>
      <c r="F8" s="19" t="n"/>
      <c r="G8" s="19" t="n"/>
    </row>
    <row r="9">
      <c r="D9" s="19" t="inlineStr">
        <is>
          <t>Technique</t>
        </is>
      </c>
      <c r="E9" s="19" t="n"/>
      <c r="F9" s="19" t="n"/>
      <c r="G9" s="19" t="n"/>
    </row>
    <row r="10" ht="31" customHeight="1">
      <c r="A10" s="3" t="inlineStr">
        <is>
          <t>Repère visuel</t>
        </is>
      </c>
      <c r="B10" s="3" t="inlineStr">
        <is>
          <t>Signification</t>
        </is>
      </c>
      <c r="D10" s="19" t="inlineStr">
        <is>
          <t>Contenus</t>
        </is>
      </c>
      <c r="E10" s="19" t="n"/>
      <c r="F10" s="19" t="n"/>
      <c r="G10" s="19" t="n"/>
    </row>
    <row r="11">
      <c r="A11" s="20" t="inlineStr">
        <is>
          <t>Cellule jaune</t>
        </is>
      </c>
      <c r="B11" s="20" t="inlineStr">
        <is>
          <t>Saisie ou hypothèse modifiable</t>
        </is>
      </c>
      <c r="D11" s="19" t="inlineStr">
        <is>
          <t>Exploitation</t>
        </is>
      </c>
      <c r="E11" s="19" t="n"/>
      <c r="F11" s="19" t="n"/>
      <c r="G11" s="19" t="n"/>
    </row>
    <row r="12">
      <c r="A12" s="8" t="inlineStr">
        <is>
          <t>Cellule mauve clair</t>
        </is>
      </c>
      <c r="B12" s="8" t="inlineStr">
        <is>
          <t>Calcul automatique</t>
        </is>
      </c>
      <c r="D12" s="19" t="n"/>
      <c r="E12" s="19" t="n"/>
      <c r="F12" s="19" t="n"/>
      <c r="G12" s="19" t="n"/>
    </row>
    <row r="13">
      <c r="D13" s="19" t="n"/>
      <c r="E13" s="19" t="n"/>
      <c r="F13" s="19" t="n"/>
      <c r="G13" s="19" t="n"/>
    </row>
    <row r="14">
      <c r="D14" s="19" t="n"/>
      <c r="E14" s="19" t="n"/>
      <c r="F14" s="19" t="n"/>
      <c r="G14" s="19" t="n"/>
    </row>
    <row r="15" ht="42" customHeight="1">
      <c r="A15" s="34" t="inlineStr">
        <is>
          <t>Précaution</t>
        </is>
      </c>
      <c r="B15" s="35" t="inlineStr">
        <is>
          <t>Ces hypothèses servent au pilotage interne. Elles ne constituent ni une norme, ni une règle contractuelle, ni une garantie de conformité.</t>
        </is>
      </c>
      <c r="D15" s="19" t="n"/>
      <c r="E15" s="19" t="n"/>
      <c r="F15" s="19" t="n"/>
      <c r="G15" s="19" t="n"/>
    </row>
    <row r="16">
      <c r="D16" s="19" t="n"/>
      <c r="E16" s="19" t="n"/>
      <c r="F16" s="19" t="n"/>
      <c r="G16" s="19" t="n"/>
    </row>
    <row r="17">
      <c r="D17" s="19" t="n"/>
      <c r="E17" s="19" t="n"/>
      <c r="F17" s="19" t="n"/>
      <c r="G17" s="19" t="n"/>
    </row>
    <row r="18">
      <c r="D18" s="19" t="n"/>
      <c r="E18" s="19" t="n"/>
      <c r="F18" s="19" t="n"/>
      <c r="G18" s="19" t="n"/>
    </row>
    <row r="19">
      <c r="D19" s="19" t="n"/>
      <c r="E19" s="19" t="n"/>
      <c r="F19" s="19" t="n"/>
      <c r="G19" s="19" t="n"/>
    </row>
    <row r="20">
      <c r="D20" s="19" t="n"/>
      <c r="E20" s="19" t="n"/>
      <c r="F20" s="19" t="n"/>
      <c r="G20" s="19" t="n"/>
    </row>
  </sheetData>
  <mergeCells count="1">
    <mergeCell ref="A1:G1"/>
  </mergeCells>
  <dataValidations count="5">
    <dataValidation sqref="B4" showDropDown="0" showInputMessage="0" showErrorMessage="0" allowBlank="0" errorTitle="Date incorrecte" error="Saisissez une date comprise entre 01/01/2020 et 31/12/2100." type="date" operator="between">
      <formula1>DATE(2020,1,1)</formula1>
      <formula2>DATE(2100,12,31)</formula2>
    </dataValidation>
    <dataValidation sqref="B5" showDropDown="0" showInputMessage="0" showErrorMessage="0" allowBlank="0" errorTitle="Chronologie incorrecte" error="La date de l’événement doit être égale ou postérieure à la date de référence." type="custom">
      <formula1>=AND(ISNUMBER(B5),OR(B4="",B5&gt;=B4))</formula1>
    </dataValidation>
    <dataValidation sqref="B6" showDropDown="0" showInputMessage="0" showErrorMessage="0" allowBlank="0" errorTitle="Valeur incorrecte" error="Saisissez un nombre d’heures strictement positif." type="decimal" operator="between">
      <formula1>0.1</formula1>
      <formula2>168</formula2>
    </dataValidation>
    <dataValidation sqref="B7" showDropDown="0" showInputMessage="0" showErrorMessage="0" allowBlank="0" errorTitle="Seuil incorrect" error="Saisissez un seuil strictement positif." type="decimal" operator="between">
      <formula1>0.01</formula1>
      <formula2>5</formula2>
    </dataValidation>
    <dataValidation sqref="B8" showDropDown="0" showInputMessage="0" showErrorMessage="0" allowBlank="0" errorTitle="Horizon incorrect" error="Saisissez un nombre entier compris entre 0 et 365." type="whole" operator="between">
      <formula1>0</formula1>
      <formula2>365</formula2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Équipe fictive de démonstration</dc:creator>
  <dc:title xmlns:dc="http://purl.org/dc/elements/1.1/">Organisation d’une équipe événementielle fictive</dc:title>
  <dc:description xmlns:dc="http://purl.org/dc/elements/1.1/">Outil interne de préparation d’un événement professionnel fictif.</dc:description>
  <dc:subject xmlns:dc="http://purl.org/dc/elements/1.1/">Chaîne de responsabilité, missions et charge prévisionnelle</dc:subject>
  <dcterms:created xmlns:dcterms="http://purl.org/dc/terms/" xmlns:xsi="http://www.w3.org/2001/XMLSchema-instance" xsi:type="dcterms:W3CDTF">2026-09-07T21:28:02Z</dcterms:created>
  <dcterms:modified xmlns:dcterms="http://purl.org/dc/terms/" xmlns:xsi="http://www.w3.org/2001/XMLSchema-instance" xsi:type="dcterms:W3CDTF">2026-09-07T21:28:04+00:00Z</dcterms:modified>
</cp:coreProperties>
</file>