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Matrice RACI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'Matrice RACI'!$A$5:$X$105</definedName>
    <definedName name="_xlnm._FilterDatabase" localSheetId="2" hidden="1">'Paramètres'!$A$6:$B$16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,0%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352646"/>
      <sz val="10"/>
    </font>
    <font>
      <name val="Aptos"/>
      <color rgb="00352646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DF514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left" vertical="top" wrapText="1"/>
    </xf>
    <xf numFmtId="165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left" vertical="top" wrapText="1"/>
    </xf>
    <xf numFmtId="165" fontId="3" fillId="3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ont>
        <name val="Aptos"/>
        <b val="1"/>
        <color rgb="00352646"/>
        <sz val="10"/>
      </font>
      <fill>
        <patternFill patternType="solid">
          <fgColor rgb="00F2A65A"/>
        </patternFill>
      </fill>
    </dxf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b val="1"/>
        <color rgb="00352646"/>
        <sz val="10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397A62"/>
    <outlinePr summaryBelow="1" summaryRight="1"/>
    <pageSetUpPr/>
  </sheetPr>
  <dimension ref="A1:F18"/>
  <sheetViews>
    <sheetView showGridLines="0" zoomScale="9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23" customWidth="1" min="3" max="3"/>
    <col width="24" customWidth="1" min="4" max="4"/>
    <col width="16" customWidth="1" min="5" max="5"/>
    <col width="52" customWidth="1" min="6" max="6"/>
  </cols>
  <sheetData>
    <row r="1" ht="30" customHeight="1">
      <c r="A1" s="1" t="inlineStr">
        <is>
          <t>Synthèse de la matrice RACI</t>
        </is>
      </c>
      <c r="B1" s="20" t="n"/>
      <c r="C1" s="20" t="n"/>
      <c r="D1" s="20" t="n"/>
      <c r="E1" s="20" t="n"/>
      <c r="F1" s="21" t="n"/>
    </row>
    <row r="2" ht="34" customHeight="1">
      <c r="A2" s="2" t="inlineStr">
        <is>
          <t>Total des tâches</t>
        </is>
      </c>
      <c r="B2" s="3">
        <f>COUNTIF('Matrice RACI'!C6:C105,"&lt;&gt;")</f>
        <v/>
      </c>
      <c r="C2" s="2" t="inlineStr">
        <is>
          <t>Date d’analyse</t>
        </is>
      </c>
      <c r="D2" s="22">
        <f>Paramètres!$B$2</f>
        <v/>
      </c>
      <c r="E2" s="2" t="inlineStr">
        <is>
          <t>Lecture</t>
        </is>
      </c>
      <c r="F2" s="5" t="inlineStr">
        <is>
          <t>Le code R/A est compté dans les charges R et A.</t>
        </is>
      </c>
    </row>
    <row r="3" ht="44" customHeight="1">
      <c r="A3" s="6" t="inlineStr">
        <is>
          <t>Tâches complètes</t>
        </is>
      </c>
      <c r="B3" s="7">
        <f>COUNTIF('Matrice RACI'!V6:V105,"Complet")</f>
        <v/>
      </c>
      <c r="C3" s="2" t="inlineStr">
        <is>
          <t>Seuil indicatif R</t>
        </is>
      </c>
      <c r="D3" s="8">
        <f>Paramètres!$B$3</f>
        <v/>
      </c>
      <c r="E3" s="2" t="inlineStr">
        <is>
          <t>Périmètre</t>
        </is>
      </c>
      <c r="F3" s="5" t="inlineStr">
        <is>
          <t>Aide à la décision RACI, sans fonction de planning, budget, annuaire, billetterie ou CRM.</t>
        </is>
      </c>
    </row>
    <row r="4">
      <c r="A4" s="2" t="inlineStr">
        <is>
          <t>Taux de complétude</t>
        </is>
      </c>
      <c r="B4" s="23">
        <f>IFERROR(B3/B2,0)</f>
        <v/>
      </c>
    </row>
    <row r="5">
      <c r="A5" s="6" t="inlineStr">
        <is>
          <t>Tâches à corriger</t>
        </is>
      </c>
      <c r="B5" s="7">
        <f>COUNTIF('Matrice RACI'!V6:V105,"À corriger")</f>
        <v/>
      </c>
    </row>
    <row r="6">
      <c r="A6" s="2" t="inlineStr">
        <is>
          <t>Alertes d’échéance</t>
        </is>
      </c>
      <c r="B6" s="3">
        <f>COUNTIF('Matrice RACI'!W6:W105,"&lt;&gt;")</f>
        <v/>
      </c>
    </row>
    <row r="7"/>
    <row r="8" ht="34" customHeight="1">
      <c r="A8" s="10" t="inlineStr">
        <is>
          <t>Rôle</t>
        </is>
      </c>
      <c r="B8" s="10" t="inlineStr">
        <is>
          <t>Charge R</t>
        </is>
      </c>
      <c r="C8" s="10" t="inlineStr">
        <is>
          <t>Charge A</t>
        </is>
      </c>
      <c r="D8" s="10" t="inlineStr">
        <is>
          <t>Alerte paramétrage</t>
        </is>
      </c>
    </row>
    <row r="9" ht="25" customHeight="1">
      <c r="A9" s="11">
        <f>IF(Paramètres!B7="","",Paramètres!B7)</f>
        <v/>
      </c>
      <c r="B9" s="12">
        <f>COUNTIF('Matrice RACI'!H$6:H$105,"R")+COUNTIF('Matrice RACI'!H$6:H$105,"R/A")</f>
        <v/>
      </c>
      <c r="C9" s="12">
        <f>COUNTIF('Matrice RACI'!H$6:H$105,"A")+COUNTIF('Matrice RACI'!H$6:H$105,"R/A")</f>
        <v/>
      </c>
      <c r="D9" s="11">
        <f>IF(AND(Paramètres!B7="",COUNTA('Matrice RACI'!H$6:H$105)&gt;0),"Libellé manquant","")</f>
        <v/>
      </c>
    </row>
    <row r="10" ht="25" customHeight="1">
      <c r="A10" s="13">
        <f>IF(Paramètres!B8="","",Paramètres!B8)</f>
        <v/>
      </c>
      <c r="B10" s="14">
        <f>COUNTIF('Matrice RACI'!I$6:I$105,"R")+COUNTIF('Matrice RACI'!I$6:I$105,"R/A")</f>
        <v/>
      </c>
      <c r="C10" s="14">
        <f>COUNTIF('Matrice RACI'!I$6:I$105,"A")+COUNTIF('Matrice RACI'!I$6:I$105,"R/A")</f>
        <v/>
      </c>
      <c r="D10" s="13">
        <f>IF(AND(Paramètres!B8="",COUNTA('Matrice RACI'!I$6:I$105)&gt;0),"Libellé manquant","")</f>
        <v/>
      </c>
    </row>
    <row r="11" ht="25" customHeight="1">
      <c r="A11" s="11">
        <f>IF(Paramètres!B9="","",Paramètres!B9)</f>
        <v/>
      </c>
      <c r="B11" s="12">
        <f>COUNTIF('Matrice RACI'!J$6:J$105,"R")+COUNTIF('Matrice RACI'!J$6:J$105,"R/A")</f>
        <v/>
      </c>
      <c r="C11" s="12">
        <f>COUNTIF('Matrice RACI'!J$6:J$105,"A")+COUNTIF('Matrice RACI'!J$6:J$105,"R/A")</f>
        <v/>
      </c>
      <c r="D11" s="11">
        <f>IF(AND(Paramètres!B9="",COUNTA('Matrice RACI'!J$6:J$105)&gt;0),"Libellé manquant","")</f>
        <v/>
      </c>
    </row>
    <row r="12" ht="25" customHeight="1">
      <c r="A12" s="13">
        <f>IF(Paramètres!B10="","",Paramètres!B10)</f>
        <v/>
      </c>
      <c r="B12" s="14">
        <f>COUNTIF('Matrice RACI'!K$6:K$105,"R")+COUNTIF('Matrice RACI'!K$6:K$105,"R/A")</f>
        <v/>
      </c>
      <c r="C12" s="14">
        <f>COUNTIF('Matrice RACI'!K$6:K$105,"A")+COUNTIF('Matrice RACI'!K$6:K$105,"R/A")</f>
        <v/>
      </c>
      <c r="D12" s="13">
        <f>IF(AND(Paramètres!B10="",COUNTA('Matrice RACI'!K$6:K$105)&gt;0),"Libellé manquant","")</f>
        <v/>
      </c>
    </row>
    <row r="13" ht="25" customHeight="1">
      <c r="A13" s="11">
        <f>IF(Paramètres!B11="","",Paramètres!B11)</f>
        <v/>
      </c>
      <c r="B13" s="12">
        <f>COUNTIF('Matrice RACI'!L$6:L$105,"R")+COUNTIF('Matrice RACI'!L$6:L$105,"R/A")</f>
        <v/>
      </c>
      <c r="C13" s="12">
        <f>COUNTIF('Matrice RACI'!L$6:L$105,"A")+COUNTIF('Matrice RACI'!L$6:L$105,"R/A")</f>
        <v/>
      </c>
      <c r="D13" s="11">
        <f>IF(AND(Paramètres!B11="",COUNTA('Matrice RACI'!L$6:L$105)&gt;0),"Libellé manquant","")</f>
        <v/>
      </c>
    </row>
    <row r="14" ht="25" customHeight="1">
      <c r="A14" s="13">
        <f>IF(Paramètres!B12="","",Paramètres!B12)</f>
        <v/>
      </c>
      <c r="B14" s="14">
        <f>COUNTIF('Matrice RACI'!M$6:M$105,"R")+COUNTIF('Matrice RACI'!M$6:M$105,"R/A")</f>
        <v/>
      </c>
      <c r="C14" s="14">
        <f>COUNTIF('Matrice RACI'!M$6:M$105,"A")+COUNTIF('Matrice RACI'!M$6:M$105,"R/A")</f>
        <v/>
      </c>
      <c r="D14" s="13">
        <f>IF(AND(Paramètres!B12="",COUNTA('Matrice RACI'!M$6:M$105)&gt;0),"Libellé manquant","")</f>
        <v/>
      </c>
    </row>
    <row r="15" ht="25" customHeight="1">
      <c r="A15" s="11">
        <f>IF(Paramètres!B13="","",Paramètres!B13)</f>
        <v/>
      </c>
      <c r="B15" s="12">
        <f>COUNTIF('Matrice RACI'!N$6:N$105,"R")+COUNTIF('Matrice RACI'!N$6:N$105,"R/A")</f>
        <v/>
      </c>
      <c r="C15" s="12">
        <f>COUNTIF('Matrice RACI'!N$6:N$105,"A")+COUNTIF('Matrice RACI'!N$6:N$105,"R/A")</f>
        <v/>
      </c>
      <c r="D15" s="11">
        <f>IF(AND(Paramètres!B13="",COUNTA('Matrice RACI'!N$6:N$105)&gt;0),"Libellé manquant","")</f>
        <v/>
      </c>
    </row>
    <row r="16" ht="25" customHeight="1">
      <c r="A16" s="13">
        <f>IF(Paramètres!B14="","",Paramètres!B14)</f>
        <v/>
      </c>
      <c r="B16" s="14">
        <f>COUNTIF('Matrice RACI'!O$6:O$105,"R")+COUNTIF('Matrice RACI'!O$6:O$105,"R/A")</f>
        <v/>
      </c>
      <c r="C16" s="14">
        <f>COUNTIF('Matrice RACI'!O$6:O$105,"A")+COUNTIF('Matrice RACI'!O$6:O$105,"R/A")</f>
        <v/>
      </c>
      <c r="D16" s="13">
        <f>IF(AND(Paramètres!B14="",COUNTA('Matrice RACI'!O$6:O$105)&gt;0),"Libellé manquant","")</f>
        <v/>
      </c>
    </row>
    <row r="17" ht="25" customHeight="1">
      <c r="A17" s="11">
        <f>IF(Paramètres!B15="","",Paramètres!B15)</f>
        <v/>
      </c>
      <c r="B17" s="12">
        <f>COUNTIF('Matrice RACI'!P$6:P$105,"R")+COUNTIF('Matrice RACI'!P$6:P$105,"R/A")</f>
        <v/>
      </c>
      <c r="C17" s="12">
        <f>COUNTIF('Matrice RACI'!P$6:P$105,"A")+COUNTIF('Matrice RACI'!P$6:P$105,"R/A")</f>
        <v/>
      </c>
      <c r="D17" s="11">
        <f>IF(AND(Paramètres!B15="",COUNTA('Matrice RACI'!P$6:P$105)&gt;0),"Libellé manquant","")</f>
        <v/>
      </c>
    </row>
    <row r="18" ht="25" customHeight="1">
      <c r="A18" s="13">
        <f>IF(Paramètres!B16="","",Paramètres!B16)</f>
        <v/>
      </c>
      <c r="B18" s="14">
        <f>COUNTIF('Matrice RACI'!Q$6:Q$105,"R")+COUNTIF('Matrice RACI'!Q$6:Q$105,"R/A")</f>
        <v/>
      </c>
      <c r="C18" s="14">
        <f>COUNTIF('Matrice RACI'!Q$6:Q$105,"A")+COUNTIF('Matrice RACI'!Q$6:Q$105,"R/A")</f>
        <v/>
      </c>
      <c r="D18" s="13">
        <f>IF(AND(Paramètres!B16="",COUNTA('Matrice RACI'!Q$6:Q$105)&gt;0),"Libellé manquant","")</f>
        <v/>
      </c>
    </row>
  </sheetData>
  <mergeCells count="1">
    <mergeCell ref="A1:F1"/>
  </mergeCells>
  <conditionalFormatting sqref="B9:B18">
    <cfRule type="expression" priority="1" dxfId="0">
      <formula>$B9&gt;Paramètres!$B$3</formula>
    </cfRule>
  </conditionalFormatting>
  <conditionalFormatting sqref="D9:D18">
    <cfRule type="expression" priority="2" dxfId="1">
      <formula>$D9="Libellé manquant"</formula>
    </cfRule>
  </conditionalFormatting>
  <conditionalFormatting sqref="B4">
    <cfRule type="expression" priority="3" dxfId="2">
      <formula>AND($B$2&gt;0,$B$4=1)</formula>
    </cfRule>
    <cfRule type="expression" priority="4" dxfId="0">
      <formula>AND($B$2&gt;0,$B$4&lt;1)</formula>
    </cfRule>
  </conditionalFormatting>
  <conditionalFormatting sqref="B5">
    <cfRule type="expression" priority="5" dxfId="1">
      <formula>$B$5&gt;0</formula>
    </cfRule>
  </conditionalFormatting>
  <conditionalFormatting sqref="B6">
    <cfRule type="expression" priority="6" dxfId="0">
      <formula>$B$6&gt;0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352646"/>
    <outlinePr summaryBelow="1" summaryRight="1"/>
    <pageSetUpPr fitToPage="1"/>
  </sheetPr>
  <dimension ref="A1:X105"/>
  <sheetViews>
    <sheetView showGridLines="0" zoomScale="75" workbookViewId="0">
      <pane xSplit="7" ySplit="5" topLeftCell="H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31" customWidth="1" min="3" max="3"/>
    <col width="34" customWidth="1" min="4" max="4"/>
    <col width="14" customWidth="1" min="5" max="5"/>
    <col width="12" customWidth="1" min="6" max="6"/>
    <col width="14" customWidth="1" min="7" max="7"/>
    <col width="18" customWidth="1" min="8" max="8"/>
    <col width="16" customWidth="1" min="9" max="9"/>
    <col width="15" customWidth="1" min="10" max="10"/>
    <col width="15" customWidth="1" min="11" max="11"/>
    <col width="17" customWidth="1" min="12" max="12"/>
    <col width="15" customWidth="1" min="13" max="13"/>
    <col width="14" customWidth="1" min="14" max="14"/>
    <col width="17" customWidth="1" min="15" max="15"/>
    <col width="17" customWidth="1" min="16" max="16"/>
    <col width="14" customWidth="1" min="17" max="17"/>
    <col width="11" customWidth="1" min="18" max="18"/>
    <col width="11" customWidth="1" min="19" max="19"/>
    <col width="11" customWidth="1" min="20" max="20"/>
    <col width="11" customWidth="1" min="21" max="21"/>
    <col width="17" customWidth="1" min="22" max="22"/>
    <col width="20" customWidth="1" min="23" max="23"/>
    <col width="40" customWidth="1" min="24" max="24"/>
  </cols>
  <sheetData>
    <row r="1" ht="30" customHeight="1">
      <c r="A1" s="1" t="inlineStr">
        <is>
          <t>Matrice RACI de l’événement professionnel fictif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0" t="n"/>
      <c r="M1" s="20" t="n"/>
      <c r="N1" s="20" t="n"/>
      <c r="O1" s="20" t="n"/>
      <c r="P1" s="20" t="n"/>
      <c r="Q1" s="20" t="n"/>
      <c r="R1" s="20" t="n"/>
      <c r="S1" s="20" t="n"/>
      <c r="T1" s="20" t="n"/>
      <c r="U1" s="20" t="n"/>
      <c r="V1" s="20" t="n"/>
      <c r="W1" s="20" t="n"/>
      <c r="X1" s="21" t="n"/>
    </row>
    <row r="2">
      <c r="A2" s="2" t="inlineStr">
        <is>
          <t>Date d’analyse</t>
        </is>
      </c>
      <c r="B2" s="22">
        <f>Paramètres!$B$2</f>
        <v/>
      </c>
      <c r="D2" s="2" t="inlineStr">
        <is>
          <t>Seuil indicatif R par rôle</t>
        </is>
      </c>
      <c r="E2" s="8">
        <f>Paramètres!$B$3</f>
        <v/>
      </c>
    </row>
    <row r="3" ht="30" customHeight="1">
      <c r="A3" s="2" t="inlineStr">
        <is>
          <t>Contrôle</t>
        </is>
      </c>
      <c r="B3" s="5" t="inlineStr">
        <is>
          <t>Exactement un A et au moins un R par tâche.</t>
        </is>
      </c>
      <c r="D3" s="2" t="inlineStr">
        <is>
          <t>Saisie</t>
        </is>
      </c>
      <c r="E3" s="5" t="inlineStr">
        <is>
          <t>Les cellules jaunes sont modifiables.</t>
        </is>
      </c>
    </row>
    <row r="4"/>
    <row r="5" ht="56" customHeight="1">
      <c r="A5" s="10" t="inlineStr">
        <is>
          <t>ID tâche</t>
        </is>
      </c>
      <c r="B5" s="10" t="inlineStr">
        <is>
          <t>Phase</t>
        </is>
      </c>
      <c r="C5" s="10" t="inlineStr">
        <is>
          <t>Tâche</t>
        </is>
      </c>
      <c r="D5" s="10" t="inlineStr">
        <is>
          <t>Résultat attendu</t>
        </is>
      </c>
      <c r="E5" s="10" t="inlineStr">
        <is>
          <t>Échéance</t>
        </is>
      </c>
      <c r="F5" s="10" t="inlineStr">
        <is>
          <t>Priorité</t>
        </is>
      </c>
      <c r="G5" s="10" t="inlineStr">
        <is>
          <t>Statut</t>
        </is>
      </c>
      <c r="H5" s="10">
        <f>IF(Paramètres!B7="","",Paramètres!B7)</f>
        <v/>
      </c>
      <c r="I5" s="10">
        <f>IF(Paramètres!B8="","",Paramètres!B8)</f>
        <v/>
      </c>
      <c r="J5" s="10">
        <f>IF(Paramètres!B9="","",Paramètres!B9)</f>
        <v/>
      </c>
      <c r="K5" s="10">
        <f>IF(Paramètres!B10="","",Paramètres!B10)</f>
        <v/>
      </c>
      <c r="L5" s="10">
        <f>IF(Paramètres!B11="","",Paramètres!B11)</f>
        <v/>
      </c>
      <c r="M5" s="10">
        <f>IF(Paramètres!B12="","",Paramètres!B12)</f>
        <v/>
      </c>
      <c r="N5" s="10">
        <f>IF(Paramètres!B13="","",Paramètres!B13)</f>
        <v/>
      </c>
      <c r="O5" s="10">
        <f>IF(Paramètres!B14="","",Paramètres!B14)</f>
        <v/>
      </c>
      <c r="P5" s="10">
        <f>IF(Paramètres!B15="","",Paramètres!B15)</f>
        <v/>
      </c>
      <c r="Q5" s="10">
        <f>IF(Paramètres!B16="","",Paramètres!B16)</f>
        <v/>
      </c>
      <c r="R5" s="10" t="inlineStr">
        <is>
          <t>Nombre R</t>
        </is>
      </c>
      <c r="S5" s="10" t="inlineStr">
        <is>
          <t>Nombre A</t>
        </is>
      </c>
      <c r="T5" s="10" t="inlineStr">
        <is>
          <t>Nombre C</t>
        </is>
      </c>
      <c r="U5" s="10" t="inlineStr">
        <is>
          <t>Nombre I</t>
        </is>
      </c>
      <c r="V5" s="10" t="inlineStr">
        <is>
          <t>Contrôle RACI</t>
        </is>
      </c>
      <c r="W5" s="10" t="inlineStr">
        <is>
          <t>Alerte échéance</t>
        </is>
      </c>
      <c r="X5" s="10" t="inlineStr">
        <is>
          <t>Commentaire</t>
        </is>
      </c>
    </row>
    <row r="6" ht="36" customHeight="1">
      <c r="A6" s="3">
        <f>IF(C6="","","T-"&amp;TEXT(ROW()-5,"000"))</f>
        <v/>
      </c>
      <c r="B6" s="15" t="inlineStr">
        <is>
          <t>Cadrage</t>
        </is>
      </c>
      <c r="C6" s="16" t="inlineStr">
        <is>
          <t>Cadrage de l’événement</t>
        </is>
      </c>
      <c r="D6" s="16" t="inlineStr">
        <is>
          <t>Périmètre fictif et objectifs de démonstration validés</t>
        </is>
      </c>
      <c r="E6" s="24" t="n">
        <v>46280</v>
      </c>
      <c r="F6" s="18" t="inlineStr">
        <is>
          <t>Haute</t>
        </is>
      </c>
      <c r="G6" s="18" t="inlineStr">
        <is>
          <t>En cours</t>
        </is>
      </c>
      <c r="H6" s="18" t="inlineStr">
        <is>
          <t>R/A</t>
        </is>
      </c>
      <c r="I6" s="18" t="inlineStr">
        <is>
          <t>R</t>
        </is>
      </c>
      <c r="J6" s="18" t="inlineStr"/>
      <c r="K6" s="18" t="inlineStr"/>
      <c r="L6" s="18" t="inlineStr"/>
      <c r="M6" s="18" t="inlineStr"/>
      <c r="N6" s="18" t="inlineStr"/>
      <c r="O6" s="18" t="inlineStr"/>
      <c r="P6" s="18" t="inlineStr">
        <is>
          <t>I</t>
        </is>
      </c>
      <c r="Q6" s="18" t="inlineStr">
        <is>
          <t>C</t>
        </is>
      </c>
      <c r="R6" s="12">
        <f>IF(C6="","",COUNTIF(H6:Q6,"R")+COUNTIF(H6:Q6,"R/A"))</f>
        <v/>
      </c>
      <c r="S6" s="12">
        <f>IF(C6="","",COUNTIF(H6:Q6,"A")+COUNTIF(H6:Q6,"R/A"))</f>
        <v/>
      </c>
      <c r="T6" s="12">
        <f>IF(C6="","",COUNTIF(H6:Q6,"C"))</f>
        <v/>
      </c>
      <c r="U6" s="12">
        <f>IF(C6="","",COUNTIF(H6:Q6,"I"))</f>
        <v/>
      </c>
      <c r="V6" s="3">
        <f>IF(C6="","",IF(S6&lt;&gt;1,"À corriger",IF(R6=0,"À corriger","Complet")))</f>
        <v/>
      </c>
      <c r="W6" s="3">
        <f>IF(C6="","",IF(E6="","Échéance absente",IF(AND(G6&lt;&gt;"Terminée",E6&lt;Paramètres!$B$2),"En retard","")))</f>
        <v/>
      </c>
      <c r="X6" s="16" t="inlineStr">
        <is>
          <t>Exemple fictif — scénario de démonstration sans donnée personnelle.</t>
        </is>
      </c>
    </row>
    <row r="7" ht="36" customHeight="1">
      <c r="A7" s="7">
        <f>IF(C7="","","T-"&amp;TEXT(ROW()-5,"000"))</f>
        <v/>
      </c>
      <c r="B7" s="15" t="inlineStr">
        <is>
          <t>Programme</t>
        </is>
      </c>
      <c r="C7" s="16" t="inlineStr">
        <is>
          <t>Définition du programme</t>
        </is>
      </c>
      <c r="D7" s="16" t="inlineStr">
        <is>
          <t>Trame fictive du programme validée</t>
        </is>
      </c>
      <c r="E7" s="24" t="n">
        <v>46283</v>
      </c>
      <c r="F7" s="18" t="inlineStr">
        <is>
          <t>Haute</t>
        </is>
      </c>
      <c r="G7" s="18" t="inlineStr">
        <is>
          <t>En cours</t>
        </is>
      </c>
      <c r="H7" s="18" t="inlineStr">
        <is>
          <t>A</t>
        </is>
      </c>
      <c r="I7" s="18" t="inlineStr">
        <is>
          <t>C</t>
        </is>
      </c>
      <c r="J7" s="18" t="inlineStr"/>
      <c r="K7" s="18" t="inlineStr">
        <is>
          <t>R</t>
        </is>
      </c>
      <c r="L7" s="18" t="inlineStr">
        <is>
          <t>I</t>
        </is>
      </c>
      <c r="M7" s="18" t="inlineStr"/>
      <c r="N7" s="18" t="inlineStr"/>
      <c r="O7" s="18" t="inlineStr"/>
      <c r="P7" s="18" t="inlineStr"/>
      <c r="Q7" s="18" t="inlineStr">
        <is>
          <t>C</t>
        </is>
      </c>
      <c r="R7" s="14">
        <f>IF(C7="","",COUNTIF(H7:Q7,"R")+COUNTIF(H7:Q7,"R/A"))</f>
        <v/>
      </c>
      <c r="S7" s="14">
        <f>IF(C7="","",COUNTIF(H7:Q7,"A")+COUNTIF(H7:Q7,"R/A"))</f>
        <v/>
      </c>
      <c r="T7" s="14">
        <f>IF(C7="","",COUNTIF(H7:Q7,"C"))</f>
        <v/>
      </c>
      <c r="U7" s="14">
        <f>IF(C7="","",COUNTIF(H7:Q7,"I"))</f>
        <v/>
      </c>
      <c r="V7" s="7">
        <f>IF(C7="","",IF(S7&lt;&gt;1,"À corriger",IF(R7=0,"À corriger","Complet")))</f>
        <v/>
      </c>
      <c r="W7" s="7">
        <f>IF(C7="","",IF(E7="","Échéance absente",IF(AND(G7&lt;&gt;"Terminée",E7&lt;Paramètres!$B$2),"En retard","")))</f>
        <v/>
      </c>
      <c r="X7" s="16" t="inlineStr">
        <is>
          <t>Exemple fictif — contenu créé uniquement pour ce modèle.</t>
        </is>
      </c>
    </row>
    <row r="8" ht="36" customHeight="1">
      <c r="A8" s="3">
        <f>IF(C8="","","T-"&amp;TEXT(ROW()-5,"000"))</f>
        <v/>
      </c>
      <c r="B8" s="15" t="inlineStr">
        <is>
          <t>Planification</t>
        </is>
      </c>
      <c r="C8" s="16" t="inlineStr">
        <is>
          <t>Sélection de la date</t>
        </is>
      </c>
      <c r="D8" s="16" t="inlineStr">
        <is>
          <t>Date fictive retenue selon les contraintes du scénario</t>
        </is>
      </c>
      <c r="E8" s="24" t="n">
        <v>46287</v>
      </c>
      <c r="F8" s="18" t="inlineStr">
        <is>
          <t>Haute</t>
        </is>
      </c>
      <c r="G8" s="18" t="inlineStr">
        <is>
          <t>Terminée</t>
        </is>
      </c>
      <c r="H8" s="18" t="inlineStr">
        <is>
          <t>A</t>
        </is>
      </c>
      <c r="I8" s="18" t="inlineStr">
        <is>
          <t>R</t>
        </is>
      </c>
      <c r="J8" s="18" t="inlineStr">
        <is>
          <t>C</t>
        </is>
      </c>
      <c r="K8" s="18" t="inlineStr"/>
      <c r="L8" s="18" t="inlineStr">
        <is>
          <t>I</t>
        </is>
      </c>
      <c r="M8" s="18" t="inlineStr"/>
      <c r="N8" s="18" t="inlineStr"/>
      <c r="O8" s="18" t="inlineStr"/>
      <c r="P8" s="18" t="inlineStr"/>
      <c r="Q8" s="18" t="inlineStr">
        <is>
          <t>C</t>
        </is>
      </c>
      <c r="R8" s="12">
        <f>IF(C8="","",COUNTIF(H8:Q8,"R")+COUNTIF(H8:Q8,"R/A"))</f>
        <v/>
      </c>
      <c r="S8" s="12">
        <f>IF(C8="","",COUNTIF(H8:Q8,"A")+COUNTIF(H8:Q8,"R/A"))</f>
        <v/>
      </c>
      <c r="T8" s="12">
        <f>IF(C8="","",COUNTIF(H8:Q8,"C"))</f>
        <v/>
      </c>
      <c r="U8" s="12">
        <f>IF(C8="","",COUNTIF(H8:Q8,"I"))</f>
        <v/>
      </c>
      <c r="V8" s="3">
        <f>IF(C8="","",IF(S8&lt;&gt;1,"À corriger",IF(R8=0,"À corriger","Complet")))</f>
        <v/>
      </c>
      <c r="W8" s="3">
        <f>IF(C8="","",IF(E8="","Échéance absente",IF(AND(G8&lt;&gt;"Terminée",E8&lt;Paramètres!$B$2),"En retard","")))</f>
        <v/>
      </c>
      <c r="X8" s="16" t="inlineStr">
        <is>
          <t>Exemple fictif — aucune réservation réelle n’est associée.</t>
        </is>
      </c>
    </row>
    <row r="9" ht="36" customHeight="1">
      <c r="A9" s="7">
        <f>IF(C9="","","T-"&amp;TEXT(ROW()-5,"000"))</f>
        <v/>
      </c>
      <c r="B9" s="15" t="inlineStr">
        <is>
          <t>Logistique</t>
        </is>
      </c>
      <c r="C9" s="16" t="inlineStr">
        <is>
          <t>Préparation de l’espace</t>
        </is>
      </c>
      <c r="D9" s="16" t="inlineStr">
        <is>
          <t>Plan d’implantation fictif prêt pour validation</t>
        </is>
      </c>
      <c r="E9" s="24" t="n">
        <v>46295</v>
      </c>
      <c r="F9" s="18" t="inlineStr">
        <is>
          <t>Moyenne</t>
        </is>
      </c>
      <c r="G9" s="18" t="inlineStr">
        <is>
          <t>À faire</t>
        </is>
      </c>
      <c r="H9" s="18" t="inlineStr"/>
      <c r="I9" s="18" t="inlineStr">
        <is>
          <t>C</t>
        </is>
      </c>
      <c r="J9" s="18" t="inlineStr">
        <is>
          <t>R/A</t>
        </is>
      </c>
      <c r="K9" s="18" t="inlineStr"/>
      <c r="L9" s="18" t="inlineStr"/>
      <c r="M9" s="18" t="inlineStr">
        <is>
          <t>C</t>
        </is>
      </c>
      <c r="N9" s="18" t="inlineStr">
        <is>
          <t>I</t>
        </is>
      </c>
      <c r="O9" s="18" t="inlineStr"/>
      <c r="P9" s="18" t="inlineStr">
        <is>
          <t>I</t>
        </is>
      </c>
      <c r="Q9" s="18" t="inlineStr"/>
      <c r="R9" s="14">
        <f>IF(C9="","",COUNTIF(H9:Q9,"R")+COUNTIF(H9:Q9,"R/A"))</f>
        <v/>
      </c>
      <c r="S9" s="14">
        <f>IF(C9="","",COUNTIF(H9:Q9,"A")+COUNTIF(H9:Q9,"R/A"))</f>
        <v/>
      </c>
      <c r="T9" s="14">
        <f>IF(C9="","",COUNTIF(H9:Q9,"C"))</f>
        <v/>
      </c>
      <c r="U9" s="14">
        <f>IF(C9="","",COUNTIF(H9:Q9,"I"))</f>
        <v/>
      </c>
      <c r="V9" s="7">
        <f>IF(C9="","",IF(S9&lt;&gt;1,"À corriger",IF(R9=0,"À corriger","Complet")))</f>
        <v/>
      </c>
      <c r="W9" s="7">
        <f>IF(C9="","",IF(E9="","Échéance absente",IF(AND(G9&lt;&gt;"Terminée",E9&lt;Paramètres!$B$2),"En retard","")))</f>
        <v/>
      </c>
      <c r="X9" s="16" t="inlineStr">
        <is>
          <t>Exemple fictif — espace et organisation entièrement inventés.</t>
        </is>
      </c>
    </row>
    <row r="10" ht="36" customHeight="1">
      <c r="A10" s="3">
        <f>IF(C10="","","T-"&amp;TEXT(ROW()-5,"000"))</f>
        <v/>
      </c>
      <c r="B10" s="15" t="inlineStr">
        <is>
          <t>Technique</t>
        </is>
      </c>
      <c r="C10" s="16" t="inlineStr">
        <is>
          <t>Plan technique</t>
        </is>
      </c>
      <c r="D10" s="16" t="inlineStr">
        <is>
          <t>Besoins audiovisuels fictifs recensés</t>
        </is>
      </c>
      <c r="E10" s="24" t="n">
        <v>46300</v>
      </c>
      <c r="F10" s="18" t="inlineStr">
        <is>
          <t>Haute</t>
        </is>
      </c>
      <c r="G10" s="18" t="inlineStr">
        <is>
          <t>Bloquée</t>
        </is>
      </c>
      <c r="H10" s="18" t="inlineStr">
        <is>
          <t>A</t>
        </is>
      </c>
      <c r="I10" s="18" t="inlineStr">
        <is>
          <t>C</t>
        </is>
      </c>
      <c r="J10" s="18" t="inlineStr">
        <is>
          <t>C</t>
        </is>
      </c>
      <c r="K10" s="18" t="inlineStr">
        <is>
          <t>C</t>
        </is>
      </c>
      <c r="L10" s="18" t="inlineStr"/>
      <c r="M10" s="18" t="inlineStr">
        <is>
          <t>R</t>
        </is>
      </c>
      <c r="N10" s="18" t="inlineStr"/>
      <c r="O10" s="18" t="inlineStr"/>
      <c r="P10" s="18" t="inlineStr"/>
      <c r="Q10" s="18" t="inlineStr"/>
      <c r="R10" s="12">
        <f>IF(C10="","",COUNTIF(H10:Q10,"R")+COUNTIF(H10:Q10,"R/A"))</f>
        <v/>
      </c>
      <c r="S10" s="12">
        <f>IF(C10="","",COUNTIF(H10:Q10,"A")+COUNTIF(H10:Q10,"R/A"))</f>
        <v/>
      </c>
      <c r="T10" s="12">
        <f>IF(C10="","",COUNTIF(H10:Q10,"C"))</f>
        <v/>
      </c>
      <c r="U10" s="12">
        <f>IF(C10="","",COUNTIF(H10:Q10,"I"))</f>
        <v/>
      </c>
      <c r="V10" s="3">
        <f>IF(C10="","",IF(S10&lt;&gt;1,"À corriger",IF(R10=0,"À corriger","Complet")))</f>
        <v/>
      </c>
      <c r="W10" s="3">
        <f>IF(C10="","",IF(E10="","Échéance absente",IF(AND(G10&lt;&gt;"Terminée",E10&lt;Paramètres!$B$2),"En retard","")))</f>
        <v/>
      </c>
      <c r="X10" s="16" t="inlineStr">
        <is>
          <t>Exemple fictif — aucun prestataire réel n’est mentionné.</t>
        </is>
      </c>
    </row>
    <row r="11" ht="36" customHeight="1">
      <c r="A11" s="7">
        <f>IF(C11="","","T-"&amp;TEXT(ROW()-5,"000"))</f>
        <v/>
      </c>
      <c r="B11" s="15" t="inlineStr">
        <is>
          <t>Communication</t>
        </is>
      </c>
      <c r="C11" s="16" t="inlineStr">
        <is>
          <t>Supports d’invitation</t>
        </is>
      </c>
      <c r="D11" s="16" t="inlineStr">
        <is>
          <t>Maquettes fictives prêtes pour relecture interne</t>
        </is>
      </c>
      <c r="E11" s="24" t="n">
        <v>46305</v>
      </c>
      <c r="F11" s="18" t="inlineStr">
        <is>
          <t>Moyenne</t>
        </is>
      </c>
      <c r="G11" s="18" t="inlineStr">
        <is>
          <t>En cours</t>
        </is>
      </c>
      <c r="H11" s="18" t="inlineStr">
        <is>
          <t>A</t>
        </is>
      </c>
      <c r="I11" s="18" t="inlineStr"/>
      <c r="J11" s="18" t="inlineStr"/>
      <c r="K11" s="18" t="inlineStr">
        <is>
          <t>C</t>
        </is>
      </c>
      <c r="L11" s="18" t="inlineStr">
        <is>
          <t>R</t>
        </is>
      </c>
      <c r="M11" s="18" t="inlineStr"/>
      <c r="N11" s="18" t="inlineStr"/>
      <c r="O11" s="18" t="inlineStr">
        <is>
          <t>I</t>
        </is>
      </c>
      <c r="P11" s="18" t="inlineStr">
        <is>
          <t>C</t>
        </is>
      </c>
      <c r="Q11" s="18" t="inlineStr"/>
      <c r="R11" s="14">
        <f>IF(C11="","",COUNTIF(H11:Q11,"R")+COUNTIF(H11:Q11,"R/A"))</f>
        <v/>
      </c>
      <c r="S11" s="14">
        <f>IF(C11="","",COUNTIF(H11:Q11,"A")+COUNTIF(H11:Q11,"R/A"))</f>
        <v/>
      </c>
      <c r="T11" s="14">
        <f>IF(C11="","",COUNTIF(H11:Q11,"C"))</f>
        <v/>
      </c>
      <c r="U11" s="14">
        <f>IF(C11="","",COUNTIF(H11:Q11,"I"))</f>
        <v/>
      </c>
      <c r="V11" s="7">
        <f>IF(C11="","",IF(S11&lt;&gt;1,"À corriger",IF(R11=0,"À corriger","Complet")))</f>
        <v/>
      </c>
      <c r="W11" s="7">
        <f>IF(C11="","",IF(E11="","Échéance absente",IF(AND(G11&lt;&gt;"Terminée",E11&lt;Paramètres!$B$2),"En retard","")))</f>
        <v/>
      </c>
      <c r="X11" s="16" t="inlineStr">
        <is>
          <t>Exemple fictif — aucun envoi ni fichier de contacts n’est prévu.</t>
        </is>
      </c>
    </row>
    <row r="12" ht="36" customHeight="1">
      <c r="A12" s="3">
        <f>IF(C12="","","T-"&amp;TEXT(ROW()-5,"000"))</f>
        <v/>
      </c>
      <c r="B12" s="15" t="inlineStr">
        <is>
          <t>Intervenants</t>
        </is>
      </c>
      <c r="C12" s="16" t="inlineStr">
        <is>
          <t>Coordination des intervenants</t>
        </is>
      </c>
      <c r="D12" s="16" t="inlineStr">
        <is>
          <t>Déroulé fictif des prises de parole consolidé</t>
        </is>
      </c>
      <c r="E12" s="24" t="n">
        <v>46310</v>
      </c>
      <c r="F12" s="18" t="inlineStr">
        <is>
          <t>Haute</t>
        </is>
      </c>
      <c r="G12" s="18" t="inlineStr">
        <is>
          <t>À faire</t>
        </is>
      </c>
      <c r="H12" s="18" t="inlineStr">
        <is>
          <t>A</t>
        </is>
      </c>
      <c r="I12" s="18" t="inlineStr">
        <is>
          <t>R</t>
        </is>
      </c>
      <c r="J12" s="18" t="inlineStr"/>
      <c r="K12" s="18" t="inlineStr">
        <is>
          <t>R</t>
        </is>
      </c>
      <c r="L12" s="18" t="inlineStr">
        <is>
          <t>C</t>
        </is>
      </c>
      <c r="M12" s="18" t="inlineStr"/>
      <c r="N12" s="18" t="inlineStr">
        <is>
          <t>I</t>
        </is>
      </c>
      <c r="O12" s="18" t="inlineStr"/>
      <c r="P12" s="18" t="inlineStr"/>
      <c r="Q12" s="18" t="inlineStr"/>
      <c r="R12" s="12">
        <f>IF(C12="","",COUNTIF(H12:Q12,"R")+COUNTIF(H12:Q12,"R/A"))</f>
        <v/>
      </c>
      <c r="S12" s="12">
        <f>IF(C12="","",COUNTIF(H12:Q12,"A")+COUNTIF(H12:Q12,"R/A"))</f>
        <v/>
      </c>
      <c r="T12" s="12">
        <f>IF(C12="","",COUNTIF(H12:Q12,"C"))</f>
        <v/>
      </c>
      <c r="U12" s="12">
        <f>IF(C12="","",COUNTIF(H12:Q12,"I"))</f>
        <v/>
      </c>
      <c r="V12" s="3">
        <f>IF(C12="","",IF(S12&lt;&gt;1,"À corriger",IF(R12=0,"À corriger","Complet")))</f>
        <v/>
      </c>
      <c r="W12" s="3">
        <f>IF(C12="","",IF(E12="","Échéance absente",IF(AND(G12&lt;&gt;"Terminée",E12&lt;Paramètres!$B$2),"En retard","")))</f>
        <v/>
      </c>
      <c r="X12" s="16" t="inlineStr">
        <is>
          <t>Exemple fictif — les intervenants ne correspondent à aucune personne réelle.</t>
        </is>
      </c>
    </row>
    <row r="13" ht="36" customHeight="1">
      <c r="A13" s="7">
        <f>IF(C13="","","T-"&amp;TEXT(ROW()-5,"000"))</f>
        <v/>
      </c>
      <c r="B13" s="15" t="inlineStr">
        <is>
          <t>Accueil</t>
        </is>
      </c>
      <c r="C13" s="16" t="inlineStr">
        <is>
          <t>Organisation de l’accueil</t>
        </is>
      </c>
      <c r="D13" s="16" t="inlineStr">
        <is>
          <t>Parcours d’accueil fictif défini</t>
        </is>
      </c>
      <c r="E13" s="24" t="n">
        <v>46315</v>
      </c>
      <c r="F13" s="18" t="inlineStr">
        <is>
          <t>Moyenne</t>
        </is>
      </c>
      <c r="G13" s="18" t="inlineStr">
        <is>
          <t>À faire</t>
        </is>
      </c>
      <c r="H13" s="18" t="inlineStr"/>
      <c r="I13" s="18" t="inlineStr">
        <is>
          <t>A</t>
        </is>
      </c>
      <c r="J13" s="18" t="inlineStr">
        <is>
          <t>C</t>
        </is>
      </c>
      <c r="K13" s="18" t="inlineStr"/>
      <c r="L13" s="18" t="inlineStr">
        <is>
          <t>I</t>
        </is>
      </c>
      <c r="M13" s="18" t="inlineStr"/>
      <c r="N13" s="18" t="inlineStr">
        <is>
          <t>R</t>
        </is>
      </c>
      <c r="O13" s="18" t="inlineStr"/>
      <c r="P13" s="18" t="inlineStr">
        <is>
          <t>C</t>
        </is>
      </c>
      <c r="Q13" s="18" t="inlineStr"/>
      <c r="R13" s="14">
        <f>IF(C13="","",COUNTIF(H13:Q13,"R")+COUNTIF(H13:Q13,"R/A"))</f>
        <v/>
      </c>
      <c r="S13" s="14">
        <f>IF(C13="","",COUNTIF(H13:Q13,"A")+COUNTIF(H13:Q13,"R/A"))</f>
        <v/>
      </c>
      <c r="T13" s="14">
        <f>IF(C13="","",COUNTIF(H13:Q13,"C"))</f>
        <v/>
      </c>
      <c r="U13" s="14">
        <f>IF(C13="","",COUNTIF(H13:Q13,"I"))</f>
        <v/>
      </c>
      <c r="V13" s="7">
        <f>IF(C13="","",IF(S13&lt;&gt;1,"À corriger",IF(R13=0,"À corriger","Complet")))</f>
        <v/>
      </c>
      <c r="W13" s="7">
        <f>IF(C13="","",IF(E13="","Échéance absente",IF(AND(G13&lt;&gt;"Terminée",E13&lt;Paramètres!$B$2),"En retard","")))</f>
        <v/>
      </c>
      <c r="X13" s="16" t="inlineStr">
        <is>
          <t>Exemple fictif — aucun participant ni dispositif réel n’est enregistré.</t>
        </is>
      </c>
    </row>
    <row r="14" ht="36" customHeight="1">
      <c r="A14" s="3">
        <f>IF(C14="","","T-"&amp;TEXT(ROW()-5,"000"))</f>
        <v/>
      </c>
      <c r="B14" s="15" t="inlineStr">
        <is>
          <t>Technique</t>
        </is>
      </c>
      <c r="C14" s="16" t="inlineStr">
        <is>
          <t>Répétition générale</t>
        </is>
      </c>
      <c r="D14" s="16" t="inlineStr">
        <is>
          <t>Scénario fictif de répétition établi</t>
        </is>
      </c>
      <c r="E14" s="24" t="n">
        <v>46320</v>
      </c>
      <c r="F14" s="18" t="inlineStr">
        <is>
          <t>Haute</t>
        </is>
      </c>
      <c r="G14" s="18" t="inlineStr">
        <is>
          <t>À faire</t>
        </is>
      </c>
      <c r="H14" s="18" t="inlineStr">
        <is>
          <t>I</t>
        </is>
      </c>
      <c r="I14" s="18" t="inlineStr">
        <is>
          <t>A</t>
        </is>
      </c>
      <c r="J14" s="18" t="inlineStr"/>
      <c r="K14" s="18" t="inlineStr">
        <is>
          <t>C</t>
        </is>
      </c>
      <c r="L14" s="18" t="inlineStr"/>
      <c r="M14" s="18" t="inlineStr">
        <is>
          <t>R</t>
        </is>
      </c>
      <c r="N14" s="18" t="inlineStr">
        <is>
          <t>R</t>
        </is>
      </c>
      <c r="O14" s="18" t="inlineStr"/>
      <c r="P14" s="18" t="inlineStr"/>
      <c r="Q14" s="18" t="inlineStr"/>
      <c r="R14" s="12">
        <f>IF(C14="","",COUNTIF(H14:Q14,"R")+COUNTIF(H14:Q14,"R/A"))</f>
        <v/>
      </c>
      <c r="S14" s="12">
        <f>IF(C14="","",COUNTIF(H14:Q14,"A")+COUNTIF(H14:Q14,"R/A"))</f>
        <v/>
      </c>
      <c r="T14" s="12">
        <f>IF(C14="","",COUNTIF(H14:Q14,"C"))</f>
        <v/>
      </c>
      <c r="U14" s="12">
        <f>IF(C14="","",COUNTIF(H14:Q14,"I"))</f>
        <v/>
      </c>
      <c r="V14" s="3">
        <f>IF(C14="","",IF(S14&lt;&gt;1,"À corriger",IF(R14=0,"À corriger","Complet")))</f>
        <v/>
      </c>
      <c r="W14" s="3">
        <f>IF(C14="","",IF(E14="","Échéance absente",IF(AND(G14&lt;&gt;"Terminée",E14&lt;Paramètres!$B$2),"En retard","")))</f>
        <v/>
      </c>
      <c r="X14" s="16" t="inlineStr">
        <is>
          <t>Exemple fictif — répétition sans lieu ni équipe réels.</t>
        </is>
      </c>
    </row>
    <row r="15" ht="36" customHeight="1">
      <c r="A15" s="7">
        <f>IF(C15="","","T-"&amp;TEXT(ROW()-5,"000"))</f>
        <v/>
      </c>
      <c r="B15" s="15" t="inlineStr">
        <is>
          <t>Clôture</t>
        </is>
      </c>
      <c r="C15" s="16" t="inlineStr">
        <is>
          <t>Bilan interne</t>
        </is>
      </c>
      <c r="D15" s="16" t="inlineStr">
        <is>
          <t>Synthèse fictive des enseignements préparée</t>
        </is>
      </c>
      <c r="E15" s="24" t="n">
        <v>46325</v>
      </c>
      <c r="F15" s="18" t="inlineStr">
        <is>
          <t>Basse</t>
        </is>
      </c>
      <c r="G15" s="18" t="inlineStr">
        <is>
          <t>À faire</t>
        </is>
      </c>
      <c r="H15" s="18" t="inlineStr">
        <is>
          <t>A</t>
        </is>
      </c>
      <c r="I15" s="18" t="inlineStr">
        <is>
          <t>R</t>
        </is>
      </c>
      <c r="J15" s="18" t="inlineStr"/>
      <c r="K15" s="18" t="inlineStr">
        <is>
          <t>C</t>
        </is>
      </c>
      <c r="L15" s="18" t="inlineStr">
        <is>
          <t>C</t>
        </is>
      </c>
      <c r="M15" s="18" t="inlineStr"/>
      <c r="N15" s="18" t="inlineStr"/>
      <c r="O15" s="18" t="inlineStr"/>
      <c r="P15" s="18" t="inlineStr">
        <is>
          <t>R</t>
        </is>
      </c>
      <c r="Q15" s="18" t="inlineStr">
        <is>
          <t>I</t>
        </is>
      </c>
      <c r="R15" s="14">
        <f>IF(C15="","",COUNTIF(H15:Q15,"R")+COUNTIF(H15:Q15,"R/A"))</f>
        <v/>
      </c>
      <c r="S15" s="14">
        <f>IF(C15="","",COUNTIF(H15:Q15,"A")+COUNTIF(H15:Q15,"R/A"))</f>
        <v/>
      </c>
      <c r="T15" s="14">
        <f>IF(C15="","",COUNTIF(H15:Q15,"C"))</f>
        <v/>
      </c>
      <c r="U15" s="14">
        <f>IF(C15="","",COUNTIF(H15:Q15,"I"))</f>
        <v/>
      </c>
      <c r="V15" s="7">
        <f>IF(C15="","",IF(S15&lt;&gt;1,"À corriger",IF(R15=0,"À corriger","Complet")))</f>
        <v/>
      </c>
      <c r="W15" s="7">
        <f>IF(C15="","",IF(E15="","Échéance absente",IF(AND(G15&lt;&gt;"Terminée",E15&lt;Paramètres!$B$2),"En retard","")))</f>
        <v/>
      </c>
      <c r="X15" s="16" t="inlineStr">
        <is>
          <t>Exemple fictif — bilan de démonstration sans données opérationnelles.</t>
        </is>
      </c>
    </row>
    <row r="16" ht="24" customHeight="1">
      <c r="A16" s="3">
        <f>IF(C16="","","T-"&amp;TEXT(ROW()-5,"000"))</f>
        <v/>
      </c>
      <c r="B16" s="15" t="n"/>
      <c r="C16" s="16" t="n"/>
      <c r="D16" s="16" t="n"/>
      <c r="E16" s="24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2">
        <f>IF(C16="","",COUNTIF(H16:Q16,"R")+COUNTIF(H16:Q16,"R/A"))</f>
        <v/>
      </c>
      <c r="S16" s="12">
        <f>IF(C16="","",COUNTIF(H16:Q16,"A")+COUNTIF(H16:Q16,"R/A"))</f>
        <v/>
      </c>
      <c r="T16" s="12">
        <f>IF(C16="","",COUNTIF(H16:Q16,"C"))</f>
        <v/>
      </c>
      <c r="U16" s="12">
        <f>IF(C16="","",COUNTIF(H16:Q16,"I"))</f>
        <v/>
      </c>
      <c r="V16" s="3">
        <f>IF(C16="","",IF(S16&lt;&gt;1,"À corriger",IF(R16=0,"À corriger","Complet")))</f>
        <v/>
      </c>
      <c r="W16" s="3">
        <f>IF(C16="","",IF(E16="","Échéance absente",IF(AND(G16&lt;&gt;"Terminée",E16&lt;Paramètres!$B$2),"En retard","")))</f>
        <v/>
      </c>
      <c r="X16" s="16" t="n"/>
    </row>
    <row r="17" ht="24" customHeight="1">
      <c r="A17" s="7">
        <f>IF(C17="","","T-"&amp;TEXT(ROW()-5,"000"))</f>
        <v/>
      </c>
      <c r="B17" s="15" t="n"/>
      <c r="C17" s="16" t="n"/>
      <c r="D17" s="16" t="n"/>
      <c r="E17" s="24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4">
        <f>IF(C17="","",COUNTIF(H17:Q17,"R")+COUNTIF(H17:Q17,"R/A"))</f>
        <v/>
      </c>
      <c r="S17" s="14">
        <f>IF(C17="","",COUNTIF(H17:Q17,"A")+COUNTIF(H17:Q17,"R/A"))</f>
        <v/>
      </c>
      <c r="T17" s="14">
        <f>IF(C17="","",COUNTIF(H17:Q17,"C"))</f>
        <v/>
      </c>
      <c r="U17" s="14">
        <f>IF(C17="","",COUNTIF(H17:Q17,"I"))</f>
        <v/>
      </c>
      <c r="V17" s="7">
        <f>IF(C17="","",IF(S17&lt;&gt;1,"À corriger",IF(R17=0,"À corriger","Complet")))</f>
        <v/>
      </c>
      <c r="W17" s="7">
        <f>IF(C17="","",IF(E17="","Échéance absente",IF(AND(G17&lt;&gt;"Terminée",E17&lt;Paramètres!$B$2),"En retard","")))</f>
        <v/>
      </c>
      <c r="X17" s="16" t="n"/>
    </row>
    <row r="18" ht="24" customHeight="1">
      <c r="A18" s="3">
        <f>IF(C18="","","T-"&amp;TEXT(ROW()-5,"000"))</f>
        <v/>
      </c>
      <c r="B18" s="15" t="n"/>
      <c r="C18" s="16" t="n"/>
      <c r="D18" s="16" t="n"/>
      <c r="E18" s="24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2">
        <f>IF(C18="","",COUNTIF(H18:Q18,"R")+COUNTIF(H18:Q18,"R/A"))</f>
        <v/>
      </c>
      <c r="S18" s="12">
        <f>IF(C18="","",COUNTIF(H18:Q18,"A")+COUNTIF(H18:Q18,"R/A"))</f>
        <v/>
      </c>
      <c r="T18" s="12">
        <f>IF(C18="","",COUNTIF(H18:Q18,"C"))</f>
        <v/>
      </c>
      <c r="U18" s="12">
        <f>IF(C18="","",COUNTIF(H18:Q18,"I"))</f>
        <v/>
      </c>
      <c r="V18" s="3">
        <f>IF(C18="","",IF(S18&lt;&gt;1,"À corriger",IF(R18=0,"À corriger","Complet")))</f>
        <v/>
      </c>
      <c r="W18" s="3">
        <f>IF(C18="","",IF(E18="","Échéance absente",IF(AND(G18&lt;&gt;"Terminée",E18&lt;Paramètres!$B$2),"En retard","")))</f>
        <v/>
      </c>
      <c r="X18" s="16" t="n"/>
    </row>
    <row r="19" ht="24" customHeight="1">
      <c r="A19" s="7">
        <f>IF(C19="","","T-"&amp;TEXT(ROW()-5,"000"))</f>
        <v/>
      </c>
      <c r="B19" s="15" t="n"/>
      <c r="C19" s="16" t="n"/>
      <c r="D19" s="16" t="n"/>
      <c r="E19" s="24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4">
        <f>IF(C19="","",COUNTIF(H19:Q19,"R")+COUNTIF(H19:Q19,"R/A"))</f>
        <v/>
      </c>
      <c r="S19" s="14">
        <f>IF(C19="","",COUNTIF(H19:Q19,"A")+COUNTIF(H19:Q19,"R/A"))</f>
        <v/>
      </c>
      <c r="T19" s="14">
        <f>IF(C19="","",COUNTIF(H19:Q19,"C"))</f>
        <v/>
      </c>
      <c r="U19" s="14">
        <f>IF(C19="","",COUNTIF(H19:Q19,"I"))</f>
        <v/>
      </c>
      <c r="V19" s="7">
        <f>IF(C19="","",IF(S19&lt;&gt;1,"À corriger",IF(R19=0,"À corriger","Complet")))</f>
        <v/>
      </c>
      <c r="W19" s="7">
        <f>IF(C19="","",IF(E19="","Échéance absente",IF(AND(G19&lt;&gt;"Terminée",E19&lt;Paramètres!$B$2),"En retard","")))</f>
        <v/>
      </c>
      <c r="X19" s="16" t="n"/>
    </row>
    <row r="20" ht="24" customHeight="1">
      <c r="A20" s="3">
        <f>IF(C20="","","T-"&amp;TEXT(ROW()-5,"000"))</f>
        <v/>
      </c>
      <c r="B20" s="15" t="n"/>
      <c r="C20" s="16" t="n"/>
      <c r="D20" s="16" t="n"/>
      <c r="E20" s="24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2">
        <f>IF(C20="","",COUNTIF(H20:Q20,"R")+COUNTIF(H20:Q20,"R/A"))</f>
        <v/>
      </c>
      <c r="S20" s="12">
        <f>IF(C20="","",COUNTIF(H20:Q20,"A")+COUNTIF(H20:Q20,"R/A"))</f>
        <v/>
      </c>
      <c r="T20" s="12">
        <f>IF(C20="","",COUNTIF(H20:Q20,"C"))</f>
        <v/>
      </c>
      <c r="U20" s="12">
        <f>IF(C20="","",COUNTIF(H20:Q20,"I"))</f>
        <v/>
      </c>
      <c r="V20" s="3">
        <f>IF(C20="","",IF(S20&lt;&gt;1,"À corriger",IF(R20=0,"À corriger","Complet")))</f>
        <v/>
      </c>
      <c r="W20" s="3">
        <f>IF(C20="","",IF(E20="","Échéance absente",IF(AND(G20&lt;&gt;"Terminée",E20&lt;Paramètres!$B$2),"En retard","")))</f>
        <v/>
      </c>
      <c r="X20" s="16" t="n"/>
    </row>
    <row r="21" ht="24" customHeight="1">
      <c r="A21" s="7">
        <f>IF(C21="","","T-"&amp;TEXT(ROW()-5,"000"))</f>
        <v/>
      </c>
      <c r="B21" s="15" t="n"/>
      <c r="C21" s="16" t="n"/>
      <c r="D21" s="16" t="n"/>
      <c r="E21" s="24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4">
        <f>IF(C21="","",COUNTIF(H21:Q21,"R")+COUNTIF(H21:Q21,"R/A"))</f>
        <v/>
      </c>
      <c r="S21" s="14">
        <f>IF(C21="","",COUNTIF(H21:Q21,"A")+COUNTIF(H21:Q21,"R/A"))</f>
        <v/>
      </c>
      <c r="T21" s="14">
        <f>IF(C21="","",COUNTIF(H21:Q21,"C"))</f>
        <v/>
      </c>
      <c r="U21" s="14">
        <f>IF(C21="","",COUNTIF(H21:Q21,"I"))</f>
        <v/>
      </c>
      <c r="V21" s="7">
        <f>IF(C21="","",IF(S21&lt;&gt;1,"À corriger",IF(R21=0,"À corriger","Complet")))</f>
        <v/>
      </c>
      <c r="W21" s="7">
        <f>IF(C21="","",IF(E21="","Échéance absente",IF(AND(G21&lt;&gt;"Terminée",E21&lt;Paramètres!$B$2),"En retard","")))</f>
        <v/>
      </c>
      <c r="X21" s="16" t="n"/>
    </row>
    <row r="22" ht="24" customHeight="1">
      <c r="A22" s="3">
        <f>IF(C22="","","T-"&amp;TEXT(ROW()-5,"000"))</f>
        <v/>
      </c>
      <c r="B22" s="15" t="n"/>
      <c r="C22" s="16" t="n"/>
      <c r="D22" s="16" t="n"/>
      <c r="E22" s="24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2">
        <f>IF(C22="","",COUNTIF(H22:Q22,"R")+COUNTIF(H22:Q22,"R/A"))</f>
        <v/>
      </c>
      <c r="S22" s="12">
        <f>IF(C22="","",COUNTIF(H22:Q22,"A")+COUNTIF(H22:Q22,"R/A"))</f>
        <v/>
      </c>
      <c r="T22" s="12">
        <f>IF(C22="","",COUNTIF(H22:Q22,"C"))</f>
        <v/>
      </c>
      <c r="U22" s="12">
        <f>IF(C22="","",COUNTIF(H22:Q22,"I"))</f>
        <v/>
      </c>
      <c r="V22" s="3">
        <f>IF(C22="","",IF(S22&lt;&gt;1,"À corriger",IF(R22=0,"À corriger","Complet")))</f>
        <v/>
      </c>
      <c r="W22" s="3">
        <f>IF(C22="","",IF(E22="","Échéance absente",IF(AND(G22&lt;&gt;"Terminée",E22&lt;Paramètres!$B$2),"En retard","")))</f>
        <v/>
      </c>
      <c r="X22" s="16" t="n"/>
    </row>
    <row r="23" ht="24" customHeight="1">
      <c r="A23" s="7">
        <f>IF(C23="","","T-"&amp;TEXT(ROW()-5,"000"))</f>
        <v/>
      </c>
      <c r="B23" s="15" t="n"/>
      <c r="C23" s="16" t="n"/>
      <c r="D23" s="16" t="n"/>
      <c r="E23" s="24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4">
        <f>IF(C23="","",COUNTIF(H23:Q23,"R")+COUNTIF(H23:Q23,"R/A"))</f>
        <v/>
      </c>
      <c r="S23" s="14">
        <f>IF(C23="","",COUNTIF(H23:Q23,"A")+COUNTIF(H23:Q23,"R/A"))</f>
        <v/>
      </c>
      <c r="T23" s="14">
        <f>IF(C23="","",COUNTIF(H23:Q23,"C"))</f>
        <v/>
      </c>
      <c r="U23" s="14">
        <f>IF(C23="","",COUNTIF(H23:Q23,"I"))</f>
        <v/>
      </c>
      <c r="V23" s="7">
        <f>IF(C23="","",IF(S23&lt;&gt;1,"À corriger",IF(R23=0,"À corriger","Complet")))</f>
        <v/>
      </c>
      <c r="W23" s="7">
        <f>IF(C23="","",IF(E23="","Échéance absente",IF(AND(G23&lt;&gt;"Terminée",E23&lt;Paramètres!$B$2),"En retard","")))</f>
        <v/>
      </c>
      <c r="X23" s="16" t="n"/>
    </row>
    <row r="24" ht="24" customHeight="1">
      <c r="A24" s="3">
        <f>IF(C24="","","T-"&amp;TEXT(ROW()-5,"000"))</f>
        <v/>
      </c>
      <c r="B24" s="15" t="n"/>
      <c r="C24" s="16" t="n"/>
      <c r="D24" s="16" t="n"/>
      <c r="E24" s="24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2">
        <f>IF(C24="","",COUNTIF(H24:Q24,"R")+COUNTIF(H24:Q24,"R/A"))</f>
        <v/>
      </c>
      <c r="S24" s="12">
        <f>IF(C24="","",COUNTIF(H24:Q24,"A")+COUNTIF(H24:Q24,"R/A"))</f>
        <v/>
      </c>
      <c r="T24" s="12">
        <f>IF(C24="","",COUNTIF(H24:Q24,"C"))</f>
        <v/>
      </c>
      <c r="U24" s="12">
        <f>IF(C24="","",COUNTIF(H24:Q24,"I"))</f>
        <v/>
      </c>
      <c r="V24" s="3">
        <f>IF(C24="","",IF(S24&lt;&gt;1,"À corriger",IF(R24=0,"À corriger","Complet")))</f>
        <v/>
      </c>
      <c r="W24" s="3">
        <f>IF(C24="","",IF(E24="","Échéance absente",IF(AND(G24&lt;&gt;"Terminée",E24&lt;Paramètres!$B$2),"En retard","")))</f>
        <v/>
      </c>
      <c r="X24" s="16" t="n"/>
    </row>
    <row r="25" ht="24" customHeight="1">
      <c r="A25" s="7">
        <f>IF(C25="","","T-"&amp;TEXT(ROW()-5,"000"))</f>
        <v/>
      </c>
      <c r="B25" s="15" t="n"/>
      <c r="C25" s="16" t="n"/>
      <c r="D25" s="16" t="n"/>
      <c r="E25" s="24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4">
        <f>IF(C25="","",COUNTIF(H25:Q25,"R")+COUNTIF(H25:Q25,"R/A"))</f>
        <v/>
      </c>
      <c r="S25" s="14">
        <f>IF(C25="","",COUNTIF(H25:Q25,"A")+COUNTIF(H25:Q25,"R/A"))</f>
        <v/>
      </c>
      <c r="T25" s="14">
        <f>IF(C25="","",COUNTIF(H25:Q25,"C"))</f>
        <v/>
      </c>
      <c r="U25" s="14">
        <f>IF(C25="","",COUNTIF(H25:Q25,"I"))</f>
        <v/>
      </c>
      <c r="V25" s="7">
        <f>IF(C25="","",IF(S25&lt;&gt;1,"À corriger",IF(R25=0,"À corriger","Complet")))</f>
        <v/>
      </c>
      <c r="W25" s="7">
        <f>IF(C25="","",IF(E25="","Échéance absente",IF(AND(G25&lt;&gt;"Terminée",E25&lt;Paramètres!$B$2),"En retard","")))</f>
        <v/>
      </c>
      <c r="X25" s="16" t="n"/>
    </row>
    <row r="26" ht="24" customHeight="1">
      <c r="A26" s="3">
        <f>IF(C26="","","T-"&amp;TEXT(ROW()-5,"000"))</f>
        <v/>
      </c>
      <c r="B26" s="15" t="n"/>
      <c r="C26" s="16" t="n"/>
      <c r="D26" s="16" t="n"/>
      <c r="E26" s="24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8" t="n"/>
      <c r="R26" s="12">
        <f>IF(C26="","",COUNTIF(H26:Q26,"R")+COUNTIF(H26:Q26,"R/A"))</f>
        <v/>
      </c>
      <c r="S26" s="12">
        <f>IF(C26="","",COUNTIF(H26:Q26,"A")+COUNTIF(H26:Q26,"R/A"))</f>
        <v/>
      </c>
      <c r="T26" s="12">
        <f>IF(C26="","",COUNTIF(H26:Q26,"C"))</f>
        <v/>
      </c>
      <c r="U26" s="12">
        <f>IF(C26="","",COUNTIF(H26:Q26,"I"))</f>
        <v/>
      </c>
      <c r="V26" s="3">
        <f>IF(C26="","",IF(S26&lt;&gt;1,"À corriger",IF(R26=0,"À corriger","Complet")))</f>
        <v/>
      </c>
      <c r="W26" s="3">
        <f>IF(C26="","",IF(E26="","Échéance absente",IF(AND(G26&lt;&gt;"Terminée",E26&lt;Paramètres!$B$2),"En retard","")))</f>
        <v/>
      </c>
      <c r="X26" s="16" t="n"/>
    </row>
    <row r="27" ht="24" customHeight="1">
      <c r="A27" s="7">
        <f>IF(C27="","","T-"&amp;TEXT(ROW()-5,"000"))</f>
        <v/>
      </c>
      <c r="B27" s="15" t="n"/>
      <c r="C27" s="16" t="n"/>
      <c r="D27" s="16" t="n"/>
      <c r="E27" s="24" t="n"/>
      <c r="F27" s="18" t="n"/>
      <c r="G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4">
        <f>IF(C27="","",COUNTIF(H27:Q27,"R")+COUNTIF(H27:Q27,"R/A"))</f>
        <v/>
      </c>
      <c r="S27" s="14">
        <f>IF(C27="","",COUNTIF(H27:Q27,"A")+COUNTIF(H27:Q27,"R/A"))</f>
        <v/>
      </c>
      <c r="T27" s="14">
        <f>IF(C27="","",COUNTIF(H27:Q27,"C"))</f>
        <v/>
      </c>
      <c r="U27" s="14">
        <f>IF(C27="","",COUNTIF(H27:Q27,"I"))</f>
        <v/>
      </c>
      <c r="V27" s="7">
        <f>IF(C27="","",IF(S27&lt;&gt;1,"À corriger",IF(R27=0,"À corriger","Complet")))</f>
        <v/>
      </c>
      <c r="W27" s="7">
        <f>IF(C27="","",IF(E27="","Échéance absente",IF(AND(G27&lt;&gt;"Terminée",E27&lt;Paramètres!$B$2),"En retard","")))</f>
        <v/>
      </c>
      <c r="X27" s="16" t="n"/>
    </row>
    <row r="28" ht="24" customHeight="1">
      <c r="A28" s="3">
        <f>IF(C28="","","T-"&amp;TEXT(ROW()-5,"000"))</f>
        <v/>
      </c>
      <c r="B28" s="15" t="n"/>
      <c r="C28" s="16" t="n"/>
      <c r="D28" s="16" t="n"/>
      <c r="E28" s="24" t="n"/>
      <c r="F28" s="18" t="n"/>
      <c r="G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18" t="n"/>
      <c r="Q28" s="18" t="n"/>
      <c r="R28" s="12">
        <f>IF(C28="","",COUNTIF(H28:Q28,"R")+COUNTIF(H28:Q28,"R/A"))</f>
        <v/>
      </c>
      <c r="S28" s="12">
        <f>IF(C28="","",COUNTIF(H28:Q28,"A")+COUNTIF(H28:Q28,"R/A"))</f>
        <v/>
      </c>
      <c r="T28" s="12">
        <f>IF(C28="","",COUNTIF(H28:Q28,"C"))</f>
        <v/>
      </c>
      <c r="U28" s="12">
        <f>IF(C28="","",COUNTIF(H28:Q28,"I"))</f>
        <v/>
      </c>
      <c r="V28" s="3">
        <f>IF(C28="","",IF(S28&lt;&gt;1,"À corriger",IF(R28=0,"À corriger","Complet")))</f>
        <v/>
      </c>
      <c r="W28" s="3">
        <f>IF(C28="","",IF(E28="","Échéance absente",IF(AND(G28&lt;&gt;"Terminée",E28&lt;Paramètres!$B$2),"En retard","")))</f>
        <v/>
      </c>
      <c r="X28" s="16" t="n"/>
    </row>
    <row r="29" ht="24" customHeight="1">
      <c r="A29" s="7">
        <f>IF(C29="","","T-"&amp;TEXT(ROW()-5,"000"))</f>
        <v/>
      </c>
      <c r="B29" s="15" t="n"/>
      <c r="C29" s="16" t="n"/>
      <c r="D29" s="16" t="n"/>
      <c r="E29" s="24" t="n"/>
      <c r="F29" s="18" t="n"/>
      <c r="G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4">
        <f>IF(C29="","",COUNTIF(H29:Q29,"R")+COUNTIF(H29:Q29,"R/A"))</f>
        <v/>
      </c>
      <c r="S29" s="14">
        <f>IF(C29="","",COUNTIF(H29:Q29,"A")+COUNTIF(H29:Q29,"R/A"))</f>
        <v/>
      </c>
      <c r="T29" s="14">
        <f>IF(C29="","",COUNTIF(H29:Q29,"C"))</f>
        <v/>
      </c>
      <c r="U29" s="14">
        <f>IF(C29="","",COUNTIF(H29:Q29,"I"))</f>
        <v/>
      </c>
      <c r="V29" s="7">
        <f>IF(C29="","",IF(S29&lt;&gt;1,"À corriger",IF(R29=0,"À corriger","Complet")))</f>
        <v/>
      </c>
      <c r="W29" s="7">
        <f>IF(C29="","",IF(E29="","Échéance absente",IF(AND(G29&lt;&gt;"Terminée",E29&lt;Paramètres!$B$2),"En retard","")))</f>
        <v/>
      </c>
      <c r="X29" s="16" t="n"/>
    </row>
    <row r="30" ht="24" customHeight="1">
      <c r="A30" s="3">
        <f>IF(C30="","","T-"&amp;TEXT(ROW()-5,"000"))</f>
        <v/>
      </c>
      <c r="B30" s="15" t="n"/>
      <c r="C30" s="16" t="n"/>
      <c r="D30" s="16" t="n"/>
      <c r="E30" s="24" t="n"/>
      <c r="F30" s="18" t="n"/>
      <c r="G30" s="18" t="n"/>
      <c r="H30" s="18" t="n"/>
      <c r="I30" s="18" t="n"/>
      <c r="J30" s="18" t="n"/>
      <c r="K30" s="18" t="n"/>
      <c r="L30" s="18" t="n"/>
      <c r="M30" s="18" t="n"/>
      <c r="N30" s="18" t="n"/>
      <c r="O30" s="18" t="n"/>
      <c r="P30" s="18" t="n"/>
      <c r="Q30" s="18" t="n"/>
      <c r="R30" s="12">
        <f>IF(C30="","",COUNTIF(H30:Q30,"R")+COUNTIF(H30:Q30,"R/A"))</f>
        <v/>
      </c>
      <c r="S30" s="12">
        <f>IF(C30="","",COUNTIF(H30:Q30,"A")+COUNTIF(H30:Q30,"R/A"))</f>
        <v/>
      </c>
      <c r="T30" s="12">
        <f>IF(C30="","",COUNTIF(H30:Q30,"C"))</f>
        <v/>
      </c>
      <c r="U30" s="12">
        <f>IF(C30="","",COUNTIF(H30:Q30,"I"))</f>
        <v/>
      </c>
      <c r="V30" s="3">
        <f>IF(C30="","",IF(S30&lt;&gt;1,"À corriger",IF(R30=0,"À corriger","Complet")))</f>
        <v/>
      </c>
      <c r="W30" s="3">
        <f>IF(C30="","",IF(E30="","Échéance absente",IF(AND(G30&lt;&gt;"Terminée",E30&lt;Paramètres!$B$2),"En retard","")))</f>
        <v/>
      </c>
      <c r="X30" s="16" t="n"/>
    </row>
    <row r="31" ht="24" customHeight="1">
      <c r="A31" s="7">
        <f>IF(C31="","","T-"&amp;TEXT(ROW()-5,"000"))</f>
        <v/>
      </c>
      <c r="B31" s="15" t="n"/>
      <c r="C31" s="16" t="n"/>
      <c r="D31" s="16" t="n"/>
      <c r="E31" s="24" t="n"/>
      <c r="F31" s="18" t="n"/>
      <c r="G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8" t="n"/>
      <c r="R31" s="14">
        <f>IF(C31="","",COUNTIF(H31:Q31,"R")+COUNTIF(H31:Q31,"R/A"))</f>
        <v/>
      </c>
      <c r="S31" s="14">
        <f>IF(C31="","",COUNTIF(H31:Q31,"A")+COUNTIF(H31:Q31,"R/A"))</f>
        <v/>
      </c>
      <c r="T31" s="14">
        <f>IF(C31="","",COUNTIF(H31:Q31,"C"))</f>
        <v/>
      </c>
      <c r="U31" s="14">
        <f>IF(C31="","",COUNTIF(H31:Q31,"I"))</f>
        <v/>
      </c>
      <c r="V31" s="7">
        <f>IF(C31="","",IF(S31&lt;&gt;1,"À corriger",IF(R31=0,"À corriger","Complet")))</f>
        <v/>
      </c>
      <c r="W31" s="7">
        <f>IF(C31="","",IF(E31="","Échéance absente",IF(AND(G31&lt;&gt;"Terminée",E31&lt;Paramètres!$B$2),"En retard","")))</f>
        <v/>
      </c>
      <c r="X31" s="16" t="n"/>
    </row>
    <row r="32" ht="24" customHeight="1">
      <c r="A32" s="3">
        <f>IF(C32="","","T-"&amp;TEXT(ROW()-5,"000"))</f>
        <v/>
      </c>
      <c r="B32" s="15" t="n"/>
      <c r="C32" s="16" t="n"/>
      <c r="D32" s="16" t="n"/>
      <c r="E32" s="24" t="n"/>
      <c r="F32" s="18" t="n"/>
      <c r="G32" s="18" t="n"/>
      <c r="H32" s="18" t="n"/>
      <c r="I32" s="18" t="n"/>
      <c r="J32" s="18" t="n"/>
      <c r="K32" s="18" t="n"/>
      <c r="L32" s="18" t="n"/>
      <c r="M32" s="18" t="n"/>
      <c r="N32" s="18" t="n"/>
      <c r="O32" s="18" t="n"/>
      <c r="P32" s="18" t="n"/>
      <c r="Q32" s="18" t="n"/>
      <c r="R32" s="12">
        <f>IF(C32="","",COUNTIF(H32:Q32,"R")+COUNTIF(H32:Q32,"R/A"))</f>
        <v/>
      </c>
      <c r="S32" s="12">
        <f>IF(C32="","",COUNTIF(H32:Q32,"A")+COUNTIF(H32:Q32,"R/A"))</f>
        <v/>
      </c>
      <c r="T32" s="12">
        <f>IF(C32="","",COUNTIF(H32:Q32,"C"))</f>
        <v/>
      </c>
      <c r="U32" s="12">
        <f>IF(C32="","",COUNTIF(H32:Q32,"I"))</f>
        <v/>
      </c>
      <c r="V32" s="3">
        <f>IF(C32="","",IF(S32&lt;&gt;1,"À corriger",IF(R32=0,"À corriger","Complet")))</f>
        <v/>
      </c>
      <c r="W32" s="3">
        <f>IF(C32="","",IF(E32="","Échéance absente",IF(AND(G32&lt;&gt;"Terminée",E32&lt;Paramètres!$B$2),"En retard","")))</f>
        <v/>
      </c>
      <c r="X32" s="16" t="n"/>
    </row>
    <row r="33" ht="24" customHeight="1">
      <c r="A33" s="7">
        <f>IF(C33="","","T-"&amp;TEXT(ROW()-5,"000"))</f>
        <v/>
      </c>
      <c r="B33" s="15" t="n"/>
      <c r="C33" s="16" t="n"/>
      <c r="D33" s="16" t="n"/>
      <c r="E33" s="24" t="n"/>
      <c r="F33" s="18" t="n"/>
      <c r="G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8" t="n"/>
      <c r="R33" s="14">
        <f>IF(C33="","",COUNTIF(H33:Q33,"R")+COUNTIF(H33:Q33,"R/A"))</f>
        <v/>
      </c>
      <c r="S33" s="14">
        <f>IF(C33="","",COUNTIF(H33:Q33,"A")+COUNTIF(H33:Q33,"R/A"))</f>
        <v/>
      </c>
      <c r="T33" s="14">
        <f>IF(C33="","",COUNTIF(H33:Q33,"C"))</f>
        <v/>
      </c>
      <c r="U33" s="14">
        <f>IF(C33="","",COUNTIF(H33:Q33,"I"))</f>
        <v/>
      </c>
      <c r="V33" s="7">
        <f>IF(C33="","",IF(S33&lt;&gt;1,"À corriger",IF(R33=0,"À corriger","Complet")))</f>
        <v/>
      </c>
      <c r="W33" s="7">
        <f>IF(C33="","",IF(E33="","Échéance absente",IF(AND(G33&lt;&gt;"Terminée",E33&lt;Paramètres!$B$2),"En retard","")))</f>
        <v/>
      </c>
      <c r="X33" s="16" t="n"/>
    </row>
    <row r="34" ht="24" customHeight="1">
      <c r="A34" s="3">
        <f>IF(C34="","","T-"&amp;TEXT(ROW()-5,"000"))</f>
        <v/>
      </c>
      <c r="B34" s="15" t="n"/>
      <c r="C34" s="16" t="n"/>
      <c r="D34" s="16" t="n"/>
      <c r="E34" s="24" t="n"/>
      <c r="F34" s="18" t="n"/>
      <c r="G34" s="18" t="n"/>
      <c r="H34" s="18" t="n"/>
      <c r="I34" s="18" t="n"/>
      <c r="J34" s="18" t="n"/>
      <c r="K34" s="18" t="n"/>
      <c r="L34" s="18" t="n"/>
      <c r="M34" s="18" t="n"/>
      <c r="N34" s="18" t="n"/>
      <c r="O34" s="18" t="n"/>
      <c r="P34" s="18" t="n"/>
      <c r="Q34" s="18" t="n"/>
      <c r="R34" s="12">
        <f>IF(C34="","",COUNTIF(H34:Q34,"R")+COUNTIF(H34:Q34,"R/A"))</f>
        <v/>
      </c>
      <c r="S34" s="12">
        <f>IF(C34="","",COUNTIF(H34:Q34,"A")+COUNTIF(H34:Q34,"R/A"))</f>
        <v/>
      </c>
      <c r="T34" s="12">
        <f>IF(C34="","",COUNTIF(H34:Q34,"C"))</f>
        <v/>
      </c>
      <c r="U34" s="12">
        <f>IF(C34="","",COUNTIF(H34:Q34,"I"))</f>
        <v/>
      </c>
      <c r="V34" s="3">
        <f>IF(C34="","",IF(S34&lt;&gt;1,"À corriger",IF(R34=0,"À corriger","Complet")))</f>
        <v/>
      </c>
      <c r="W34" s="3">
        <f>IF(C34="","",IF(E34="","Échéance absente",IF(AND(G34&lt;&gt;"Terminée",E34&lt;Paramètres!$B$2),"En retard","")))</f>
        <v/>
      </c>
      <c r="X34" s="16" t="n"/>
    </row>
    <row r="35" ht="24" customHeight="1">
      <c r="A35" s="7">
        <f>IF(C35="","","T-"&amp;TEXT(ROW()-5,"000"))</f>
        <v/>
      </c>
      <c r="B35" s="15" t="n"/>
      <c r="C35" s="16" t="n"/>
      <c r="D35" s="16" t="n"/>
      <c r="E35" s="24" t="n"/>
      <c r="F35" s="18" t="n"/>
      <c r="G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8" t="n"/>
      <c r="R35" s="14">
        <f>IF(C35="","",COUNTIF(H35:Q35,"R")+COUNTIF(H35:Q35,"R/A"))</f>
        <v/>
      </c>
      <c r="S35" s="14">
        <f>IF(C35="","",COUNTIF(H35:Q35,"A")+COUNTIF(H35:Q35,"R/A"))</f>
        <v/>
      </c>
      <c r="T35" s="14">
        <f>IF(C35="","",COUNTIF(H35:Q35,"C"))</f>
        <v/>
      </c>
      <c r="U35" s="14">
        <f>IF(C35="","",COUNTIF(H35:Q35,"I"))</f>
        <v/>
      </c>
      <c r="V35" s="7">
        <f>IF(C35="","",IF(S35&lt;&gt;1,"À corriger",IF(R35=0,"À corriger","Complet")))</f>
        <v/>
      </c>
      <c r="W35" s="7">
        <f>IF(C35="","",IF(E35="","Échéance absente",IF(AND(G35&lt;&gt;"Terminée",E35&lt;Paramètres!$B$2),"En retard","")))</f>
        <v/>
      </c>
      <c r="X35" s="16" t="n"/>
    </row>
    <row r="36" ht="24" customHeight="1">
      <c r="A36" s="3">
        <f>IF(C36="","","T-"&amp;TEXT(ROW()-5,"000"))</f>
        <v/>
      </c>
      <c r="B36" s="15" t="n"/>
      <c r="C36" s="16" t="n"/>
      <c r="D36" s="16" t="n"/>
      <c r="E36" s="24" t="n"/>
      <c r="F36" s="18" t="n"/>
      <c r="G36" s="18" t="n"/>
      <c r="H36" s="18" t="n"/>
      <c r="I36" s="18" t="n"/>
      <c r="J36" s="18" t="n"/>
      <c r="K36" s="18" t="n"/>
      <c r="L36" s="18" t="n"/>
      <c r="M36" s="18" t="n"/>
      <c r="N36" s="18" t="n"/>
      <c r="O36" s="18" t="n"/>
      <c r="P36" s="18" t="n"/>
      <c r="Q36" s="18" t="n"/>
      <c r="R36" s="12">
        <f>IF(C36="","",COUNTIF(H36:Q36,"R")+COUNTIF(H36:Q36,"R/A"))</f>
        <v/>
      </c>
      <c r="S36" s="12">
        <f>IF(C36="","",COUNTIF(H36:Q36,"A")+COUNTIF(H36:Q36,"R/A"))</f>
        <v/>
      </c>
      <c r="T36" s="12">
        <f>IF(C36="","",COUNTIF(H36:Q36,"C"))</f>
        <v/>
      </c>
      <c r="U36" s="12">
        <f>IF(C36="","",COUNTIF(H36:Q36,"I"))</f>
        <v/>
      </c>
      <c r="V36" s="3">
        <f>IF(C36="","",IF(S36&lt;&gt;1,"À corriger",IF(R36=0,"À corriger","Complet")))</f>
        <v/>
      </c>
      <c r="W36" s="3">
        <f>IF(C36="","",IF(E36="","Échéance absente",IF(AND(G36&lt;&gt;"Terminée",E36&lt;Paramètres!$B$2),"En retard","")))</f>
        <v/>
      </c>
      <c r="X36" s="16" t="n"/>
    </row>
    <row r="37" ht="24" customHeight="1">
      <c r="A37" s="7">
        <f>IF(C37="","","T-"&amp;TEXT(ROW()-5,"000"))</f>
        <v/>
      </c>
      <c r="B37" s="15" t="n"/>
      <c r="C37" s="16" t="n"/>
      <c r="D37" s="16" t="n"/>
      <c r="E37" s="24" t="n"/>
      <c r="F37" s="18" t="n"/>
      <c r="G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  <c r="Q37" s="18" t="n"/>
      <c r="R37" s="14">
        <f>IF(C37="","",COUNTIF(H37:Q37,"R")+COUNTIF(H37:Q37,"R/A"))</f>
        <v/>
      </c>
      <c r="S37" s="14">
        <f>IF(C37="","",COUNTIF(H37:Q37,"A")+COUNTIF(H37:Q37,"R/A"))</f>
        <v/>
      </c>
      <c r="T37" s="14">
        <f>IF(C37="","",COUNTIF(H37:Q37,"C"))</f>
        <v/>
      </c>
      <c r="U37" s="14">
        <f>IF(C37="","",COUNTIF(H37:Q37,"I"))</f>
        <v/>
      </c>
      <c r="V37" s="7">
        <f>IF(C37="","",IF(S37&lt;&gt;1,"À corriger",IF(R37=0,"À corriger","Complet")))</f>
        <v/>
      </c>
      <c r="W37" s="7">
        <f>IF(C37="","",IF(E37="","Échéance absente",IF(AND(G37&lt;&gt;"Terminée",E37&lt;Paramètres!$B$2),"En retard","")))</f>
        <v/>
      </c>
      <c r="X37" s="16" t="n"/>
    </row>
    <row r="38" ht="24" customHeight="1">
      <c r="A38" s="3">
        <f>IF(C38="","","T-"&amp;TEXT(ROW()-5,"000"))</f>
        <v/>
      </c>
      <c r="B38" s="15" t="n"/>
      <c r="C38" s="16" t="n"/>
      <c r="D38" s="16" t="n"/>
      <c r="E38" s="24" t="n"/>
      <c r="F38" s="18" t="n"/>
      <c r="G38" s="18" t="n"/>
      <c r="H38" s="18" t="n"/>
      <c r="I38" s="18" t="n"/>
      <c r="J38" s="18" t="n"/>
      <c r="K38" s="18" t="n"/>
      <c r="L38" s="18" t="n"/>
      <c r="M38" s="18" t="n"/>
      <c r="N38" s="18" t="n"/>
      <c r="O38" s="18" t="n"/>
      <c r="P38" s="18" t="n"/>
      <c r="Q38" s="18" t="n"/>
      <c r="R38" s="12">
        <f>IF(C38="","",COUNTIF(H38:Q38,"R")+COUNTIF(H38:Q38,"R/A"))</f>
        <v/>
      </c>
      <c r="S38" s="12">
        <f>IF(C38="","",COUNTIF(H38:Q38,"A")+COUNTIF(H38:Q38,"R/A"))</f>
        <v/>
      </c>
      <c r="T38" s="12">
        <f>IF(C38="","",COUNTIF(H38:Q38,"C"))</f>
        <v/>
      </c>
      <c r="U38" s="12">
        <f>IF(C38="","",COUNTIF(H38:Q38,"I"))</f>
        <v/>
      </c>
      <c r="V38" s="3">
        <f>IF(C38="","",IF(S38&lt;&gt;1,"À corriger",IF(R38=0,"À corriger","Complet")))</f>
        <v/>
      </c>
      <c r="W38" s="3">
        <f>IF(C38="","",IF(E38="","Échéance absente",IF(AND(G38&lt;&gt;"Terminée",E38&lt;Paramètres!$B$2),"En retard","")))</f>
        <v/>
      </c>
      <c r="X38" s="16" t="n"/>
    </row>
    <row r="39" ht="24" customHeight="1">
      <c r="A39" s="7">
        <f>IF(C39="","","T-"&amp;TEXT(ROW()-5,"000"))</f>
        <v/>
      </c>
      <c r="B39" s="15" t="n"/>
      <c r="C39" s="16" t="n"/>
      <c r="D39" s="16" t="n"/>
      <c r="E39" s="24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  <c r="Q39" s="18" t="n"/>
      <c r="R39" s="14">
        <f>IF(C39="","",COUNTIF(H39:Q39,"R")+COUNTIF(H39:Q39,"R/A"))</f>
        <v/>
      </c>
      <c r="S39" s="14">
        <f>IF(C39="","",COUNTIF(H39:Q39,"A")+COUNTIF(H39:Q39,"R/A"))</f>
        <v/>
      </c>
      <c r="T39" s="14">
        <f>IF(C39="","",COUNTIF(H39:Q39,"C"))</f>
        <v/>
      </c>
      <c r="U39" s="14">
        <f>IF(C39="","",COUNTIF(H39:Q39,"I"))</f>
        <v/>
      </c>
      <c r="V39" s="7">
        <f>IF(C39="","",IF(S39&lt;&gt;1,"À corriger",IF(R39=0,"À corriger","Complet")))</f>
        <v/>
      </c>
      <c r="W39" s="7">
        <f>IF(C39="","",IF(E39="","Échéance absente",IF(AND(G39&lt;&gt;"Terminée",E39&lt;Paramètres!$B$2),"En retard","")))</f>
        <v/>
      </c>
      <c r="X39" s="16" t="n"/>
    </row>
    <row r="40" ht="24" customHeight="1">
      <c r="A40" s="3">
        <f>IF(C40="","","T-"&amp;TEXT(ROW()-5,"000"))</f>
        <v/>
      </c>
      <c r="B40" s="15" t="n"/>
      <c r="C40" s="16" t="n"/>
      <c r="D40" s="16" t="n"/>
      <c r="E40" s="24" t="n"/>
      <c r="F40" s="18" t="n"/>
      <c r="G40" s="18" t="n"/>
      <c r="H40" s="18" t="n"/>
      <c r="I40" s="18" t="n"/>
      <c r="J40" s="18" t="n"/>
      <c r="K40" s="18" t="n"/>
      <c r="L40" s="18" t="n"/>
      <c r="M40" s="18" t="n"/>
      <c r="N40" s="18" t="n"/>
      <c r="O40" s="18" t="n"/>
      <c r="P40" s="18" t="n"/>
      <c r="Q40" s="18" t="n"/>
      <c r="R40" s="12">
        <f>IF(C40="","",COUNTIF(H40:Q40,"R")+COUNTIF(H40:Q40,"R/A"))</f>
        <v/>
      </c>
      <c r="S40" s="12">
        <f>IF(C40="","",COUNTIF(H40:Q40,"A")+COUNTIF(H40:Q40,"R/A"))</f>
        <v/>
      </c>
      <c r="T40" s="12">
        <f>IF(C40="","",COUNTIF(H40:Q40,"C"))</f>
        <v/>
      </c>
      <c r="U40" s="12">
        <f>IF(C40="","",COUNTIF(H40:Q40,"I"))</f>
        <v/>
      </c>
      <c r="V40" s="3">
        <f>IF(C40="","",IF(S40&lt;&gt;1,"À corriger",IF(R40=0,"À corriger","Complet")))</f>
        <v/>
      </c>
      <c r="W40" s="3">
        <f>IF(C40="","",IF(E40="","Échéance absente",IF(AND(G40&lt;&gt;"Terminée",E40&lt;Paramètres!$B$2),"En retard","")))</f>
        <v/>
      </c>
      <c r="X40" s="16" t="n"/>
    </row>
    <row r="41" ht="24" customHeight="1">
      <c r="A41" s="7">
        <f>IF(C41="","","T-"&amp;TEXT(ROW()-5,"000"))</f>
        <v/>
      </c>
      <c r="B41" s="15" t="n"/>
      <c r="C41" s="16" t="n"/>
      <c r="D41" s="16" t="n"/>
      <c r="E41" s="24" t="n"/>
      <c r="F41" s="18" t="n"/>
      <c r="G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  <c r="Q41" s="18" t="n"/>
      <c r="R41" s="14">
        <f>IF(C41="","",COUNTIF(H41:Q41,"R")+COUNTIF(H41:Q41,"R/A"))</f>
        <v/>
      </c>
      <c r="S41" s="14">
        <f>IF(C41="","",COUNTIF(H41:Q41,"A")+COUNTIF(H41:Q41,"R/A"))</f>
        <v/>
      </c>
      <c r="T41" s="14">
        <f>IF(C41="","",COUNTIF(H41:Q41,"C"))</f>
        <v/>
      </c>
      <c r="U41" s="14">
        <f>IF(C41="","",COUNTIF(H41:Q41,"I"))</f>
        <v/>
      </c>
      <c r="V41" s="7">
        <f>IF(C41="","",IF(S41&lt;&gt;1,"À corriger",IF(R41=0,"À corriger","Complet")))</f>
        <v/>
      </c>
      <c r="W41" s="7">
        <f>IF(C41="","",IF(E41="","Échéance absente",IF(AND(G41&lt;&gt;"Terminée",E41&lt;Paramètres!$B$2),"En retard","")))</f>
        <v/>
      </c>
      <c r="X41" s="16" t="n"/>
    </row>
    <row r="42" ht="24" customHeight="1">
      <c r="A42" s="3">
        <f>IF(C42="","","T-"&amp;TEXT(ROW()-5,"000"))</f>
        <v/>
      </c>
      <c r="B42" s="15" t="n"/>
      <c r="C42" s="16" t="n"/>
      <c r="D42" s="16" t="n"/>
      <c r="E42" s="24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8" t="n"/>
      <c r="O42" s="18" t="n"/>
      <c r="P42" s="18" t="n"/>
      <c r="Q42" s="18" t="n"/>
      <c r="R42" s="12">
        <f>IF(C42="","",COUNTIF(H42:Q42,"R")+COUNTIF(H42:Q42,"R/A"))</f>
        <v/>
      </c>
      <c r="S42" s="12">
        <f>IF(C42="","",COUNTIF(H42:Q42,"A")+COUNTIF(H42:Q42,"R/A"))</f>
        <v/>
      </c>
      <c r="T42" s="12">
        <f>IF(C42="","",COUNTIF(H42:Q42,"C"))</f>
        <v/>
      </c>
      <c r="U42" s="12">
        <f>IF(C42="","",COUNTIF(H42:Q42,"I"))</f>
        <v/>
      </c>
      <c r="V42" s="3">
        <f>IF(C42="","",IF(S42&lt;&gt;1,"À corriger",IF(R42=0,"À corriger","Complet")))</f>
        <v/>
      </c>
      <c r="W42" s="3">
        <f>IF(C42="","",IF(E42="","Échéance absente",IF(AND(G42&lt;&gt;"Terminée",E42&lt;Paramètres!$B$2),"En retard","")))</f>
        <v/>
      </c>
      <c r="X42" s="16" t="n"/>
    </row>
    <row r="43" ht="24" customHeight="1">
      <c r="A43" s="7">
        <f>IF(C43="","","T-"&amp;TEXT(ROW()-5,"000"))</f>
        <v/>
      </c>
      <c r="B43" s="15" t="n"/>
      <c r="C43" s="16" t="n"/>
      <c r="D43" s="16" t="n"/>
      <c r="E43" s="24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  <c r="Q43" s="18" t="n"/>
      <c r="R43" s="14">
        <f>IF(C43="","",COUNTIF(H43:Q43,"R")+COUNTIF(H43:Q43,"R/A"))</f>
        <v/>
      </c>
      <c r="S43" s="14">
        <f>IF(C43="","",COUNTIF(H43:Q43,"A")+COUNTIF(H43:Q43,"R/A"))</f>
        <v/>
      </c>
      <c r="T43" s="14">
        <f>IF(C43="","",COUNTIF(H43:Q43,"C"))</f>
        <v/>
      </c>
      <c r="U43" s="14">
        <f>IF(C43="","",COUNTIF(H43:Q43,"I"))</f>
        <v/>
      </c>
      <c r="V43" s="7">
        <f>IF(C43="","",IF(S43&lt;&gt;1,"À corriger",IF(R43=0,"À corriger","Complet")))</f>
        <v/>
      </c>
      <c r="W43" s="7">
        <f>IF(C43="","",IF(E43="","Échéance absente",IF(AND(G43&lt;&gt;"Terminée",E43&lt;Paramètres!$B$2),"En retard","")))</f>
        <v/>
      </c>
      <c r="X43" s="16" t="n"/>
    </row>
    <row r="44" ht="24" customHeight="1">
      <c r="A44" s="3">
        <f>IF(C44="","","T-"&amp;TEXT(ROW()-5,"000"))</f>
        <v/>
      </c>
      <c r="B44" s="15" t="n"/>
      <c r="C44" s="16" t="n"/>
      <c r="D44" s="16" t="n"/>
      <c r="E44" s="24" t="n"/>
      <c r="F44" s="18" t="n"/>
      <c r="G44" s="18" t="n"/>
      <c r="H44" s="18" t="n"/>
      <c r="I44" s="18" t="n"/>
      <c r="J44" s="18" t="n"/>
      <c r="K44" s="18" t="n"/>
      <c r="L44" s="18" t="n"/>
      <c r="M44" s="18" t="n"/>
      <c r="N44" s="18" t="n"/>
      <c r="O44" s="18" t="n"/>
      <c r="P44" s="18" t="n"/>
      <c r="Q44" s="18" t="n"/>
      <c r="R44" s="12">
        <f>IF(C44="","",COUNTIF(H44:Q44,"R")+COUNTIF(H44:Q44,"R/A"))</f>
        <v/>
      </c>
      <c r="S44" s="12">
        <f>IF(C44="","",COUNTIF(H44:Q44,"A")+COUNTIF(H44:Q44,"R/A"))</f>
        <v/>
      </c>
      <c r="T44" s="12">
        <f>IF(C44="","",COUNTIF(H44:Q44,"C"))</f>
        <v/>
      </c>
      <c r="U44" s="12">
        <f>IF(C44="","",COUNTIF(H44:Q44,"I"))</f>
        <v/>
      </c>
      <c r="V44" s="3">
        <f>IF(C44="","",IF(S44&lt;&gt;1,"À corriger",IF(R44=0,"À corriger","Complet")))</f>
        <v/>
      </c>
      <c r="W44" s="3">
        <f>IF(C44="","",IF(E44="","Échéance absente",IF(AND(G44&lt;&gt;"Terminée",E44&lt;Paramètres!$B$2),"En retard","")))</f>
        <v/>
      </c>
      <c r="X44" s="16" t="n"/>
    </row>
    <row r="45" ht="24" customHeight="1">
      <c r="A45" s="7">
        <f>IF(C45="","","T-"&amp;TEXT(ROW()-5,"000"))</f>
        <v/>
      </c>
      <c r="B45" s="15" t="n"/>
      <c r="C45" s="16" t="n"/>
      <c r="D45" s="16" t="n"/>
      <c r="E45" s="24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18" t="n"/>
      <c r="Q45" s="18" t="n"/>
      <c r="R45" s="14">
        <f>IF(C45="","",COUNTIF(H45:Q45,"R")+COUNTIF(H45:Q45,"R/A"))</f>
        <v/>
      </c>
      <c r="S45" s="14">
        <f>IF(C45="","",COUNTIF(H45:Q45,"A")+COUNTIF(H45:Q45,"R/A"))</f>
        <v/>
      </c>
      <c r="T45" s="14">
        <f>IF(C45="","",COUNTIF(H45:Q45,"C"))</f>
        <v/>
      </c>
      <c r="U45" s="14">
        <f>IF(C45="","",COUNTIF(H45:Q45,"I"))</f>
        <v/>
      </c>
      <c r="V45" s="7">
        <f>IF(C45="","",IF(S45&lt;&gt;1,"À corriger",IF(R45=0,"À corriger","Complet")))</f>
        <v/>
      </c>
      <c r="W45" s="7">
        <f>IF(C45="","",IF(E45="","Échéance absente",IF(AND(G45&lt;&gt;"Terminée",E45&lt;Paramètres!$B$2),"En retard","")))</f>
        <v/>
      </c>
      <c r="X45" s="16" t="n"/>
    </row>
    <row r="46" ht="24" customHeight="1">
      <c r="A46" s="3">
        <f>IF(C46="","","T-"&amp;TEXT(ROW()-5,"000"))</f>
        <v/>
      </c>
      <c r="B46" s="15" t="n"/>
      <c r="C46" s="16" t="n"/>
      <c r="D46" s="16" t="n"/>
      <c r="E46" s="24" t="n"/>
      <c r="F46" s="18" t="n"/>
      <c r="G46" s="18" t="n"/>
      <c r="H46" s="18" t="n"/>
      <c r="I46" s="18" t="n"/>
      <c r="J46" s="18" t="n"/>
      <c r="K46" s="18" t="n"/>
      <c r="L46" s="18" t="n"/>
      <c r="M46" s="18" t="n"/>
      <c r="N46" s="18" t="n"/>
      <c r="O46" s="18" t="n"/>
      <c r="P46" s="18" t="n"/>
      <c r="Q46" s="18" t="n"/>
      <c r="R46" s="12">
        <f>IF(C46="","",COUNTIF(H46:Q46,"R")+COUNTIF(H46:Q46,"R/A"))</f>
        <v/>
      </c>
      <c r="S46" s="12">
        <f>IF(C46="","",COUNTIF(H46:Q46,"A")+COUNTIF(H46:Q46,"R/A"))</f>
        <v/>
      </c>
      <c r="T46" s="12">
        <f>IF(C46="","",COUNTIF(H46:Q46,"C"))</f>
        <v/>
      </c>
      <c r="U46" s="12">
        <f>IF(C46="","",COUNTIF(H46:Q46,"I"))</f>
        <v/>
      </c>
      <c r="V46" s="3">
        <f>IF(C46="","",IF(S46&lt;&gt;1,"À corriger",IF(R46=0,"À corriger","Complet")))</f>
        <v/>
      </c>
      <c r="W46" s="3">
        <f>IF(C46="","",IF(E46="","Échéance absente",IF(AND(G46&lt;&gt;"Terminée",E46&lt;Paramètres!$B$2),"En retard","")))</f>
        <v/>
      </c>
      <c r="X46" s="16" t="n"/>
    </row>
    <row r="47" ht="24" customHeight="1">
      <c r="A47" s="7">
        <f>IF(C47="","","T-"&amp;TEXT(ROW()-5,"000"))</f>
        <v/>
      </c>
      <c r="B47" s="15" t="n"/>
      <c r="C47" s="16" t="n"/>
      <c r="D47" s="16" t="n"/>
      <c r="E47" s="24" t="n"/>
      <c r="F47" s="18" t="n"/>
      <c r="G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18" t="n"/>
      <c r="Q47" s="18" t="n"/>
      <c r="R47" s="14">
        <f>IF(C47="","",COUNTIF(H47:Q47,"R")+COUNTIF(H47:Q47,"R/A"))</f>
        <v/>
      </c>
      <c r="S47" s="14">
        <f>IF(C47="","",COUNTIF(H47:Q47,"A")+COUNTIF(H47:Q47,"R/A"))</f>
        <v/>
      </c>
      <c r="T47" s="14">
        <f>IF(C47="","",COUNTIF(H47:Q47,"C"))</f>
        <v/>
      </c>
      <c r="U47" s="14">
        <f>IF(C47="","",COUNTIF(H47:Q47,"I"))</f>
        <v/>
      </c>
      <c r="V47" s="7">
        <f>IF(C47="","",IF(S47&lt;&gt;1,"À corriger",IF(R47=0,"À corriger","Complet")))</f>
        <v/>
      </c>
      <c r="W47" s="7">
        <f>IF(C47="","",IF(E47="","Échéance absente",IF(AND(G47&lt;&gt;"Terminée",E47&lt;Paramètres!$B$2),"En retard","")))</f>
        <v/>
      </c>
      <c r="X47" s="16" t="n"/>
    </row>
    <row r="48" ht="24" customHeight="1">
      <c r="A48" s="3">
        <f>IF(C48="","","T-"&amp;TEXT(ROW()-5,"000"))</f>
        <v/>
      </c>
      <c r="B48" s="15" t="n"/>
      <c r="C48" s="16" t="n"/>
      <c r="D48" s="16" t="n"/>
      <c r="E48" s="24" t="n"/>
      <c r="F48" s="18" t="n"/>
      <c r="G48" s="18" t="n"/>
      <c r="H48" s="18" t="n"/>
      <c r="I48" s="18" t="n"/>
      <c r="J48" s="18" t="n"/>
      <c r="K48" s="18" t="n"/>
      <c r="L48" s="18" t="n"/>
      <c r="M48" s="18" t="n"/>
      <c r="N48" s="18" t="n"/>
      <c r="O48" s="18" t="n"/>
      <c r="P48" s="18" t="n"/>
      <c r="Q48" s="18" t="n"/>
      <c r="R48" s="12">
        <f>IF(C48="","",COUNTIF(H48:Q48,"R")+COUNTIF(H48:Q48,"R/A"))</f>
        <v/>
      </c>
      <c r="S48" s="12">
        <f>IF(C48="","",COUNTIF(H48:Q48,"A")+COUNTIF(H48:Q48,"R/A"))</f>
        <v/>
      </c>
      <c r="T48" s="12">
        <f>IF(C48="","",COUNTIF(H48:Q48,"C"))</f>
        <v/>
      </c>
      <c r="U48" s="12">
        <f>IF(C48="","",COUNTIF(H48:Q48,"I"))</f>
        <v/>
      </c>
      <c r="V48" s="3">
        <f>IF(C48="","",IF(S48&lt;&gt;1,"À corriger",IF(R48=0,"À corriger","Complet")))</f>
        <v/>
      </c>
      <c r="W48" s="3">
        <f>IF(C48="","",IF(E48="","Échéance absente",IF(AND(G48&lt;&gt;"Terminée",E48&lt;Paramètres!$B$2),"En retard","")))</f>
        <v/>
      </c>
      <c r="X48" s="16" t="n"/>
    </row>
    <row r="49" ht="24" customHeight="1">
      <c r="A49" s="7">
        <f>IF(C49="","","T-"&amp;TEXT(ROW()-5,"000"))</f>
        <v/>
      </c>
      <c r="B49" s="15" t="n"/>
      <c r="C49" s="16" t="n"/>
      <c r="D49" s="16" t="n"/>
      <c r="E49" s="24" t="n"/>
      <c r="F49" s="18" t="n"/>
      <c r="G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18" t="n"/>
      <c r="Q49" s="18" t="n"/>
      <c r="R49" s="14">
        <f>IF(C49="","",COUNTIF(H49:Q49,"R")+COUNTIF(H49:Q49,"R/A"))</f>
        <v/>
      </c>
      <c r="S49" s="14">
        <f>IF(C49="","",COUNTIF(H49:Q49,"A")+COUNTIF(H49:Q49,"R/A"))</f>
        <v/>
      </c>
      <c r="T49" s="14">
        <f>IF(C49="","",COUNTIF(H49:Q49,"C"))</f>
        <v/>
      </c>
      <c r="U49" s="14">
        <f>IF(C49="","",COUNTIF(H49:Q49,"I"))</f>
        <v/>
      </c>
      <c r="V49" s="7">
        <f>IF(C49="","",IF(S49&lt;&gt;1,"À corriger",IF(R49=0,"À corriger","Complet")))</f>
        <v/>
      </c>
      <c r="W49" s="7">
        <f>IF(C49="","",IF(E49="","Échéance absente",IF(AND(G49&lt;&gt;"Terminée",E49&lt;Paramètres!$B$2),"En retard","")))</f>
        <v/>
      </c>
      <c r="X49" s="16" t="n"/>
    </row>
    <row r="50" ht="24" customHeight="1">
      <c r="A50" s="3">
        <f>IF(C50="","","T-"&amp;TEXT(ROW()-5,"000"))</f>
        <v/>
      </c>
      <c r="B50" s="15" t="n"/>
      <c r="C50" s="16" t="n"/>
      <c r="D50" s="16" t="n"/>
      <c r="E50" s="24" t="n"/>
      <c r="F50" s="18" t="n"/>
      <c r="G50" s="18" t="n"/>
      <c r="H50" s="18" t="n"/>
      <c r="I50" s="18" t="n"/>
      <c r="J50" s="18" t="n"/>
      <c r="K50" s="18" t="n"/>
      <c r="L50" s="18" t="n"/>
      <c r="M50" s="18" t="n"/>
      <c r="N50" s="18" t="n"/>
      <c r="O50" s="18" t="n"/>
      <c r="P50" s="18" t="n"/>
      <c r="Q50" s="18" t="n"/>
      <c r="R50" s="12">
        <f>IF(C50="","",COUNTIF(H50:Q50,"R")+COUNTIF(H50:Q50,"R/A"))</f>
        <v/>
      </c>
      <c r="S50" s="12">
        <f>IF(C50="","",COUNTIF(H50:Q50,"A")+COUNTIF(H50:Q50,"R/A"))</f>
        <v/>
      </c>
      <c r="T50" s="12">
        <f>IF(C50="","",COUNTIF(H50:Q50,"C"))</f>
        <v/>
      </c>
      <c r="U50" s="12">
        <f>IF(C50="","",COUNTIF(H50:Q50,"I"))</f>
        <v/>
      </c>
      <c r="V50" s="3">
        <f>IF(C50="","",IF(S50&lt;&gt;1,"À corriger",IF(R50=0,"À corriger","Complet")))</f>
        <v/>
      </c>
      <c r="W50" s="3">
        <f>IF(C50="","",IF(E50="","Échéance absente",IF(AND(G50&lt;&gt;"Terminée",E50&lt;Paramètres!$B$2),"En retard","")))</f>
        <v/>
      </c>
      <c r="X50" s="16" t="n"/>
    </row>
    <row r="51" ht="24" customHeight="1">
      <c r="A51" s="7">
        <f>IF(C51="","","T-"&amp;TEXT(ROW()-5,"000"))</f>
        <v/>
      </c>
      <c r="B51" s="15" t="n"/>
      <c r="C51" s="16" t="n"/>
      <c r="D51" s="16" t="n"/>
      <c r="E51" s="24" t="n"/>
      <c r="F51" s="18" t="n"/>
      <c r="G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18" t="n"/>
      <c r="Q51" s="18" t="n"/>
      <c r="R51" s="14">
        <f>IF(C51="","",COUNTIF(H51:Q51,"R")+COUNTIF(H51:Q51,"R/A"))</f>
        <v/>
      </c>
      <c r="S51" s="14">
        <f>IF(C51="","",COUNTIF(H51:Q51,"A")+COUNTIF(H51:Q51,"R/A"))</f>
        <v/>
      </c>
      <c r="T51" s="14">
        <f>IF(C51="","",COUNTIF(H51:Q51,"C"))</f>
        <v/>
      </c>
      <c r="U51" s="14">
        <f>IF(C51="","",COUNTIF(H51:Q51,"I"))</f>
        <v/>
      </c>
      <c r="V51" s="7">
        <f>IF(C51="","",IF(S51&lt;&gt;1,"À corriger",IF(R51=0,"À corriger","Complet")))</f>
        <v/>
      </c>
      <c r="W51" s="7">
        <f>IF(C51="","",IF(E51="","Échéance absente",IF(AND(G51&lt;&gt;"Terminée",E51&lt;Paramètres!$B$2),"En retard","")))</f>
        <v/>
      </c>
      <c r="X51" s="16" t="n"/>
    </row>
    <row r="52" ht="24" customHeight="1">
      <c r="A52" s="3">
        <f>IF(C52="","","T-"&amp;TEXT(ROW()-5,"000"))</f>
        <v/>
      </c>
      <c r="B52" s="15" t="n"/>
      <c r="C52" s="16" t="n"/>
      <c r="D52" s="16" t="n"/>
      <c r="E52" s="24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18" t="n"/>
      <c r="O52" s="18" t="n"/>
      <c r="P52" s="18" t="n"/>
      <c r="Q52" s="18" t="n"/>
      <c r="R52" s="12">
        <f>IF(C52="","",COUNTIF(H52:Q52,"R")+COUNTIF(H52:Q52,"R/A"))</f>
        <v/>
      </c>
      <c r="S52" s="12">
        <f>IF(C52="","",COUNTIF(H52:Q52,"A")+COUNTIF(H52:Q52,"R/A"))</f>
        <v/>
      </c>
      <c r="T52" s="12">
        <f>IF(C52="","",COUNTIF(H52:Q52,"C"))</f>
        <v/>
      </c>
      <c r="U52" s="12">
        <f>IF(C52="","",COUNTIF(H52:Q52,"I"))</f>
        <v/>
      </c>
      <c r="V52" s="3">
        <f>IF(C52="","",IF(S52&lt;&gt;1,"À corriger",IF(R52=0,"À corriger","Complet")))</f>
        <v/>
      </c>
      <c r="W52" s="3">
        <f>IF(C52="","",IF(E52="","Échéance absente",IF(AND(G52&lt;&gt;"Terminée",E52&lt;Paramètres!$B$2),"En retard","")))</f>
        <v/>
      </c>
      <c r="X52" s="16" t="n"/>
    </row>
    <row r="53" ht="24" customHeight="1">
      <c r="A53" s="7">
        <f>IF(C53="","","T-"&amp;TEXT(ROW()-5,"000"))</f>
        <v/>
      </c>
      <c r="B53" s="15" t="n"/>
      <c r="C53" s="16" t="n"/>
      <c r="D53" s="16" t="n"/>
      <c r="E53" s="24" t="n"/>
      <c r="F53" s="18" t="n"/>
      <c r="G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18" t="n"/>
      <c r="Q53" s="18" t="n"/>
      <c r="R53" s="14">
        <f>IF(C53="","",COUNTIF(H53:Q53,"R")+COUNTIF(H53:Q53,"R/A"))</f>
        <v/>
      </c>
      <c r="S53" s="14">
        <f>IF(C53="","",COUNTIF(H53:Q53,"A")+COUNTIF(H53:Q53,"R/A"))</f>
        <v/>
      </c>
      <c r="T53" s="14">
        <f>IF(C53="","",COUNTIF(H53:Q53,"C"))</f>
        <v/>
      </c>
      <c r="U53" s="14">
        <f>IF(C53="","",COUNTIF(H53:Q53,"I"))</f>
        <v/>
      </c>
      <c r="V53" s="7">
        <f>IF(C53="","",IF(S53&lt;&gt;1,"À corriger",IF(R53=0,"À corriger","Complet")))</f>
        <v/>
      </c>
      <c r="W53" s="7">
        <f>IF(C53="","",IF(E53="","Échéance absente",IF(AND(G53&lt;&gt;"Terminée",E53&lt;Paramètres!$B$2),"En retard","")))</f>
        <v/>
      </c>
      <c r="X53" s="16" t="n"/>
    </row>
    <row r="54" ht="24" customHeight="1">
      <c r="A54" s="3">
        <f>IF(C54="","","T-"&amp;TEXT(ROW()-5,"000"))</f>
        <v/>
      </c>
      <c r="B54" s="15" t="n"/>
      <c r="C54" s="16" t="n"/>
      <c r="D54" s="16" t="n"/>
      <c r="E54" s="24" t="n"/>
      <c r="F54" s="18" t="n"/>
      <c r="G54" s="18" t="n"/>
      <c r="H54" s="18" t="n"/>
      <c r="I54" s="18" t="n"/>
      <c r="J54" s="18" t="n"/>
      <c r="K54" s="18" t="n"/>
      <c r="L54" s="18" t="n"/>
      <c r="M54" s="18" t="n"/>
      <c r="N54" s="18" t="n"/>
      <c r="O54" s="18" t="n"/>
      <c r="P54" s="18" t="n"/>
      <c r="Q54" s="18" t="n"/>
      <c r="R54" s="12">
        <f>IF(C54="","",COUNTIF(H54:Q54,"R")+COUNTIF(H54:Q54,"R/A"))</f>
        <v/>
      </c>
      <c r="S54" s="12">
        <f>IF(C54="","",COUNTIF(H54:Q54,"A")+COUNTIF(H54:Q54,"R/A"))</f>
        <v/>
      </c>
      <c r="T54" s="12">
        <f>IF(C54="","",COUNTIF(H54:Q54,"C"))</f>
        <v/>
      </c>
      <c r="U54" s="12">
        <f>IF(C54="","",COUNTIF(H54:Q54,"I"))</f>
        <v/>
      </c>
      <c r="V54" s="3">
        <f>IF(C54="","",IF(S54&lt;&gt;1,"À corriger",IF(R54=0,"À corriger","Complet")))</f>
        <v/>
      </c>
      <c r="W54" s="3">
        <f>IF(C54="","",IF(E54="","Échéance absente",IF(AND(G54&lt;&gt;"Terminée",E54&lt;Paramètres!$B$2),"En retard","")))</f>
        <v/>
      </c>
      <c r="X54" s="16" t="n"/>
    </row>
    <row r="55" ht="24" customHeight="1">
      <c r="A55" s="7">
        <f>IF(C55="","","T-"&amp;TEXT(ROW()-5,"000"))</f>
        <v/>
      </c>
      <c r="B55" s="15" t="n"/>
      <c r="C55" s="16" t="n"/>
      <c r="D55" s="16" t="n"/>
      <c r="E55" s="24" t="n"/>
      <c r="F55" s="18" t="n"/>
      <c r="G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18" t="n"/>
      <c r="Q55" s="18" t="n"/>
      <c r="R55" s="14">
        <f>IF(C55="","",COUNTIF(H55:Q55,"R")+COUNTIF(H55:Q55,"R/A"))</f>
        <v/>
      </c>
      <c r="S55" s="14">
        <f>IF(C55="","",COUNTIF(H55:Q55,"A")+COUNTIF(H55:Q55,"R/A"))</f>
        <v/>
      </c>
      <c r="T55" s="14">
        <f>IF(C55="","",COUNTIF(H55:Q55,"C"))</f>
        <v/>
      </c>
      <c r="U55" s="14">
        <f>IF(C55="","",COUNTIF(H55:Q55,"I"))</f>
        <v/>
      </c>
      <c r="V55" s="7">
        <f>IF(C55="","",IF(S55&lt;&gt;1,"À corriger",IF(R55=0,"À corriger","Complet")))</f>
        <v/>
      </c>
      <c r="W55" s="7">
        <f>IF(C55="","",IF(E55="","Échéance absente",IF(AND(G55&lt;&gt;"Terminée",E55&lt;Paramètres!$B$2),"En retard","")))</f>
        <v/>
      </c>
      <c r="X55" s="16" t="n"/>
    </row>
    <row r="56" ht="24" customHeight="1">
      <c r="A56" s="3">
        <f>IF(C56="","","T-"&amp;TEXT(ROW()-5,"000"))</f>
        <v/>
      </c>
      <c r="B56" s="15" t="n"/>
      <c r="C56" s="16" t="n"/>
      <c r="D56" s="16" t="n"/>
      <c r="E56" s="24" t="n"/>
      <c r="F56" s="18" t="n"/>
      <c r="G56" s="18" t="n"/>
      <c r="H56" s="18" t="n"/>
      <c r="I56" s="18" t="n"/>
      <c r="J56" s="18" t="n"/>
      <c r="K56" s="18" t="n"/>
      <c r="L56" s="18" t="n"/>
      <c r="M56" s="18" t="n"/>
      <c r="N56" s="18" t="n"/>
      <c r="O56" s="18" t="n"/>
      <c r="P56" s="18" t="n"/>
      <c r="Q56" s="18" t="n"/>
      <c r="R56" s="12">
        <f>IF(C56="","",COUNTIF(H56:Q56,"R")+COUNTIF(H56:Q56,"R/A"))</f>
        <v/>
      </c>
      <c r="S56" s="12">
        <f>IF(C56="","",COUNTIF(H56:Q56,"A")+COUNTIF(H56:Q56,"R/A"))</f>
        <v/>
      </c>
      <c r="T56" s="12">
        <f>IF(C56="","",COUNTIF(H56:Q56,"C"))</f>
        <v/>
      </c>
      <c r="U56" s="12">
        <f>IF(C56="","",COUNTIF(H56:Q56,"I"))</f>
        <v/>
      </c>
      <c r="V56" s="3">
        <f>IF(C56="","",IF(S56&lt;&gt;1,"À corriger",IF(R56=0,"À corriger","Complet")))</f>
        <v/>
      </c>
      <c r="W56" s="3">
        <f>IF(C56="","",IF(E56="","Échéance absente",IF(AND(G56&lt;&gt;"Terminée",E56&lt;Paramètres!$B$2),"En retard","")))</f>
        <v/>
      </c>
      <c r="X56" s="16" t="n"/>
    </row>
    <row r="57" ht="24" customHeight="1">
      <c r="A57" s="7">
        <f>IF(C57="","","T-"&amp;TEXT(ROW()-5,"000"))</f>
        <v/>
      </c>
      <c r="B57" s="15" t="n"/>
      <c r="C57" s="16" t="n"/>
      <c r="D57" s="16" t="n"/>
      <c r="E57" s="24" t="n"/>
      <c r="F57" s="18" t="n"/>
      <c r="G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18" t="n"/>
      <c r="Q57" s="18" t="n"/>
      <c r="R57" s="14">
        <f>IF(C57="","",COUNTIF(H57:Q57,"R")+COUNTIF(H57:Q57,"R/A"))</f>
        <v/>
      </c>
      <c r="S57" s="14">
        <f>IF(C57="","",COUNTIF(H57:Q57,"A")+COUNTIF(H57:Q57,"R/A"))</f>
        <v/>
      </c>
      <c r="T57" s="14">
        <f>IF(C57="","",COUNTIF(H57:Q57,"C"))</f>
        <v/>
      </c>
      <c r="U57" s="14">
        <f>IF(C57="","",COUNTIF(H57:Q57,"I"))</f>
        <v/>
      </c>
      <c r="V57" s="7">
        <f>IF(C57="","",IF(S57&lt;&gt;1,"À corriger",IF(R57=0,"À corriger","Complet")))</f>
        <v/>
      </c>
      <c r="W57" s="7">
        <f>IF(C57="","",IF(E57="","Échéance absente",IF(AND(G57&lt;&gt;"Terminée",E57&lt;Paramètres!$B$2),"En retard","")))</f>
        <v/>
      </c>
      <c r="X57" s="16" t="n"/>
    </row>
    <row r="58" ht="24" customHeight="1">
      <c r="A58" s="3">
        <f>IF(C58="","","T-"&amp;TEXT(ROW()-5,"000"))</f>
        <v/>
      </c>
      <c r="B58" s="15" t="n"/>
      <c r="C58" s="16" t="n"/>
      <c r="D58" s="16" t="n"/>
      <c r="E58" s="24" t="n"/>
      <c r="F58" s="18" t="n"/>
      <c r="G58" s="18" t="n"/>
      <c r="H58" s="18" t="n"/>
      <c r="I58" s="18" t="n"/>
      <c r="J58" s="18" t="n"/>
      <c r="K58" s="18" t="n"/>
      <c r="L58" s="18" t="n"/>
      <c r="M58" s="18" t="n"/>
      <c r="N58" s="18" t="n"/>
      <c r="O58" s="18" t="n"/>
      <c r="P58" s="18" t="n"/>
      <c r="Q58" s="18" t="n"/>
      <c r="R58" s="12">
        <f>IF(C58="","",COUNTIF(H58:Q58,"R")+COUNTIF(H58:Q58,"R/A"))</f>
        <v/>
      </c>
      <c r="S58" s="12">
        <f>IF(C58="","",COUNTIF(H58:Q58,"A")+COUNTIF(H58:Q58,"R/A"))</f>
        <v/>
      </c>
      <c r="T58" s="12">
        <f>IF(C58="","",COUNTIF(H58:Q58,"C"))</f>
        <v/>
      </c>
      <c r="U58" s="12">
        <f>IF(C58="","",COUNTIF(H58:Q58,"I"))</f>
        <v/>
      </c>
      <c r="V58" s="3">
        <f>IF(C58="","",IF(S58&lt;&gt;1,"À corriger",IF(R58=0,"À corriger","Complet")))</f>
        <v/>
      </c>
      <c r="W58" s="3">
        <f>IF(C58="","",IF(E58="","Échéance absente",IF(AND(G58&lt;&gt;"Terminée",E58&lt;Paramètres!$B$2),"En retard","")))</f>
        <v/>
      </c>
      <c r="X58" s="16" t="n"/>
    </row>
    <row r="59" ht="24" customHeight="1">
      <c r="A59" s="7">
        <f>IF(C59="","","T-"&amp;TEXT(ROW()-5,"000"))</f>
        <v/>
      </c>
      <c r="B59" s="15" t="n"/>
      <c r="C59" s="16" t="n"/>
      <c r="D59" s="16" t="n"/>
      <c r="E59" s="24" t="n"/>
      <c r="F59" s="18" t="n"/>
      <c r="G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18" t="n"/>
      <c r="Q59" s="18" t="n"/>
      <c r="R59" s="14">
        <f>IF(C59="","",COUNTIF(H59:Q59,"R")+COUNTIF(H59:Q59,"R/A"))</f>
        <v/>
      </c>
      <c r="S59" s="14">
        <f>IF(C59="","",COUNTIF(H59:Q59,"A")+COUNTIF(H59:Q59,"R/A"))</f>
        <v/>
      </c>
      <c r="T59" s="14">
        <f>IF(C59="","",COUNTIF(H59:Q59,"C"))</f>
        <v/>
      </c>
      <c r="U59" s="14">
        <f>IF(C59="","",COUNTIF(H59:Q59,"I"))</f>
        <v/>
      </c>
      <c r="V59" s="7">
        <f>IF(C59="","",IF(S59&lt;&gt;1,"À corriger",IF(R59=0,"À corriger","Complet")))</f>
        <v/>
      </c>
      <c r="W59" s="7">
        <f>IF(C59="","",IF(E59="","Échéance absente",IF(AND(G59&lt;&gt;"Terminée",E59&lt;Paramètres!$B$2),"En retard","")))</f>
        <v/>
      </c>
      <c r="X59" s="16" t="n"/>
    </row>
    <row r="60" ht="24" customHeight="1">
      <c r="A60" s="3">
        <f>IF(C60="","","T-"&amp;TEXT(ROW()-5,"000"))</f>
        <v/>
      </c>
      <c r="B60" s="15" t="n"/>
      <c r="C60" s="16" t="n"/>
      <c r="D60" s="16" t="n"/>
      <c r="E60" s="24" t="n"/>
      <c r="F60" s="18" t="n"/>
      <c r="G60" s="18" t="n"/>
      <c r="H60" s="18" t="n"/>
      <c r="I60" s="18" t="n"/>
      <c r="J60" s="18" t="n"/>
      <c r="K60" s="18" t="n"/>
      <c r="L60" s="18" t="n"/>
      <c r="M60" s="18" t="n"/>
      <c r="N60" s="18" t="n"/>
      <c r="O60" s="18" t="n"/>
      <c r="P60" s="18" t="n"/>
      <c r="Q60" s="18" t="n"/>
      <c r="R60" s="12">
        <f>IF(C60="","",COUNTIF(H60:Q60,"R")+COUNTIF(H60:Q60,"R/A"))</f>
        <v/>
      </c>
      <c r="S60" s="12">
        <f>IF(C60="","",COUNTIF(H60:Q60,"A")+COUNTIF(H60:Q60,"R/A"))</f>
        <v/>
      </c>
      <c r="T60" s="12">
        <f>IF(C60="","",COUNTIF(H60:Q60,"C"))</f>
        <v/>
      </c>
      <c r="U60" s="12">
        <f>IF(C60="","",COUNTIF(H60:Q60,"I"))</f>
        <v/>
      </c>
      <c r="V60" s="3">
        <f>IF(C60="","",IF(S60&lt;&gt;1,"À corriger",IF(R60=0,"À corriger","Complet")))</f>
        <v/>
      </c>
      <c r="W60" s="3">
        <f>IF(C60="","",IF(E60="","Échéance absente",IF(AND(G60&lt;&gt;"Terminée",E60&lt;Paramètres!$B$2),"En retard","")))</f>
        <v/>
      </c>
      <c r="X60" s="16" t="n"/>
    </row>
    <row r="61" ht="24" customHeight="1">
      <c r="A61" s="7">
        <f>IF(C61="","","T-"&amp;TEXT(ROW()-5,"000"))</f>
        <v/>
      </c>
      <c r="B61" s="15" t="n"/>
      <c r="C61" s="16" t="n"/>
      <c r="D61" s="16" t="n"/>
      <c r="E61" s="24" t="n"/>
      <c r="F61" s="18" t="n"/>
      <c r="G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18" t="n"/>
      <c r="Q61" s="18" t="n"/>
      <c r="R61" s="14">
        <f>IF(C61="","",COUNTIF(H61:Q61,"R")+COUNTIF(H61:Q61,"R/A"))</f>
        <v/>
      </c>
      <c r="S61" s="14">
        <f>IF(C61="","",COUNTIF(H61:Q61,"A")+COUNTIF(H61:Q61,"R/A"))</f>
        <v/>
      </c>
      <c r="T61" s="14">
        <f>IF(C61="","",COUNTIF(H61:Q61,"C"))</f>
        <v/>
      </c>
      <c r="U61" s="14">
        <f>IF(C61="","",COUNTIF(H61:Q61,"I"))</f>
        <v/>
      </c>
      <c r="V61" s="7">
        <f>IF(C61="","",IF(S61&lt;&gt;1,"À corriger",IF(R61=0,"À corriger","Complet")))</f>
        <v/>
      </c>
      <c r="W61" s="7">
        <f>IF(C61="","",IF(E61="","Échéance absente",IF(AND(G61&lt;&gt;"Terminée",E61&lt;Paramètres!$B$2),"En retard","")))</f>
        <v/>
      </c>
      <c r="X61" s="16" t="n"/>
    </row>
    <row r="62" ht="24" customHeight="1">
      <c r="A62" s="3">
        <f>IF(C62="","","T-"&amp;TEXT(ROW()-5,"000"))</f>
        <v/>
      </c>
      <c r="B62" s="15" t="n"/>
      <c r="C62" s="16" t="n"/>
      <c r="D62" s="16" t="n"/>
      <c r="E62" s="24" t="n"/>
      <c r="F62" s="18" t="n"/>
      <c r="G62" s="18" t="n"/>
      <c r="H62" s="18" t="n"/>
      <c r="I62" s="18" t="n"/>
      <c r="J62" s="18" t="n"/>
      <c r="K62" s="18" t="n"/>
      <c r="L62" s="18" t="n"/>
      <c r="M62" s="18" t="n"/>
      <c r="N62" s="18" t="n"/>
      <c r="O62" s="18" t="n"/>
      <c r="P62" s="18" t="n"/>
      <c r="Q62" s="18" t="n"/>
      <c r="R62" s="12">
        <f>IF(C62="","",COUNTIF(H62:Q62,"R")+COUNTIF(H62:Q62,"R/A"))</f>
        <v/>
      </c>
      <c r="S62" s="12">
        <f>IF(C62="","",COUNTIF(H62:Q62,"A")+COUNTIF(H62:Q62,"R/A"))</f>
        <v/>
      </c>
      <c r="T62" s="12">
        <f>IF(C62="","",COUNTIF(H62:Q62,"C"))</f>
        <v/>
      </c>
      <c r="U62" s="12">
        <f>IF(C62="","",COUNTIF(H62:Q62,"I"))</f>
        <v/>
      </c>
      <c r="V62" s="3">
        <f>IF(C62="","",IF(S62&lt;&gt;1,"À corriger",IF(R62=0,"À corriger","Complet")))</f>
        <v/>
      </c>
      <c r="W62" s="3">
        <f>IF(C62="","",IF(E62="","Échéance absente",IF(AND(G62&lt;&gt;"Terminée",E62&lt;Paramètres!$B$2),"En retard","")))</f>
        <v/>
      </c>
      <c r="X62" s="16" t="n"/>
    </row>
    <row r="63" ht="24" customHeight="1">
      <c r="A63" s="7">
        <f>IF(C63="","","T-"&amp;TEXT(ROW()-5,"000"))</f>
        <v/>
      </c>
      <c r="B63" s="15" t="n"/>
      <c r="C63" s="16" t="n"/>
      <c r="D63" s="16" t="n"/>
      <c r="E63" s="24" t="n"/>
      <c r="F63" s="18" t="n"/>
      <c r="G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18" t="n"/>
      <c r="Q63" s="18" t="n"/>
      <c r="R63" s="14">
        <f>IF(C63="","",COUNTIF(H63:Q63,"R")+COUNTIF(H63:Q63,"R/A"))</f>
        <v/>
      </c>
      <c r="S63" s="14">
        <f>IF(C63="","",COUNTIF(H63:Q63,"A")+COUNTIF(H63:Q63,"R/A"))</f>
        <v/>
      </c>
      <c r="T63" s="14">
        <f>IF(C63="","",COUNTIF(H63:Q63,"C"))</f>
        <v/>
      </c>
      <c r="U63" s="14">
        <f>IF(C63="","",COUNTIF(H63:Q63,"I"))</f>
        <v/>
      </c>
      <c r="V63" s="7">
        <f>IF(C63="","",IF(S63&lt;&gt;1,"À corriger",IF(R63=0,"À corriger","Complet")))</f>
        <v/>
      </c>
      <c r="W63" s="7">
        <f>IF(C63="","",IF(E63="","Échéance absente",IF(AND(G63&lt;&gt;"Terminée",E63&lt;Paramètres!$B$2),"En retard","")))</f>
        <v/>
      </c>
      <c r="X63" s="16" t="n"/>
    </row>
    <row r="64" ht="24" customHeight="1">
      <c r="A64" s="3">
        <f>IF(C64="","","T-"&amp;TEXT(ROW()-5,"000"))</f>
        <v/>
      </c>
      <c r="B64" s="15" t="n"/>
      <c r="C64" s="16" t="n"/>
      <c r="D64" s="16" t="n"/>
      <c r="E64" s="24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8" t="n"/>
      <c r="O64" s="18" t="n"/>
      <c r="P64" s="18" t="n"/>
      <c r="Q64" s="18" t="n"/>
      <c r="R64" s="12">
        <f>IF(C64="","",COUNTIF(H64:Q64,"R")+COUNTIF(H64:Q64,"R/A"))</f>
        <v/>
      </c>
      <c r="S64" s="12">
        <f>IF(C64="","",COUNTIF(H64:Q64,"A")+COUNTIF(H64:Q64,"R/A"))</f>
        <v/>
      </c>
      <c r="T64" s="12">
        <f>IF(C64="","",COUNTIF(H64:Q64,"C"))</f>
        <v/>
      </c>
      <c r="U64" s="12">
        <f>IF(C64="","",COUNTIF(H64:Q64,"I"))</f>
        <v/>
      </c>
      <c r="V64" s="3">
        <f>IF(C64="","",IF(S64&lt;&gt;1,"À corriger",IF(R64=0,"À corriger","Complet")))</f>
        <v/>
      </c>
      <c r="W64" s="3">
        <f>IF(C64="","",IF(E64="","Échéance absente",IF(AND(G64&lt;&gt;"Terminée",E64&lt;Paramètres!$B$2),"En retard","")))</f>
        <v/>
      </c>
      <c r="X64" s="16" t="n"/>
    </row>
    <row r="65" ht="24" customHeight="1">
      <c r="A65" s="7">
        <f>IF(C65="","","T-"&amp;TEXT(ROW()-5,"000"))</f>
        <v/>
      </c>
      <c r="B65" s="15" t="n"/>
      <c r="C65" s="16" t="n"/>
      <c r="D65" s="16" t="n"/>
      <c r="E65" s="24" t="n"/>
      <c r="F65" s="18" t="n"/>
      <c r="G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18" t="n"/>
      <c r="Q65" s="18" t="n"/>
      <c r="R65" s="14">
        <f>IF(C65="","",COUNTIF(H65:Q65,"R")+COUNTIF(H65:Q65,"R/A"))</f>
        <v/>
      </c>
      <c r="S65" s="14">
        <f>IF(C65="","",COUNTIF(H65:Q65,"A")+COUNTIF(H65:Q65,"R/A"))</f>
        <v/>
      </c>
      <c r="T65" s="14">
        <f>IF(C65="","",COUNTIF(H65:Q65,"C"))</f>
        <v/>
      </c>
      <c r="U65" s="14">
        <f>IF(C65="","",COUNTIF(H65:Q65,"I"))</f>
        <v/>
      </c>
      <c r="V65" s="7">
        <f>IF(C65="","",IF(S65&lt;&gt;1,"À corriger",IF(R65=0,"À corriger","Complet")))</f>
        <v/>
      </c>
      <c r="W65" s="7">
        <f>IF(C65="","",IF(E65="","Échéance absente",IF(AND(G65&lt;&gt;"Terminée",E65&lt;Paramètres!$B$2),"En retard","")))</f>
        <v/>
      </c>
      <c r="X65" s="16" t="n"/>
    </row>
    <row r="66" ht="24" customHeight="1">
      <c r="A66" s="3">
        <f>IF(C66="","","T-"&amp;TEXT(ROW()-5,"000"))</f>
        <v/>
      </c>
      <c r="B66" s="15" t="n"/>
      <c r="C66" s="16" t="n"/>
      <c r="D66" s="16" t="n"/>
      <c r="E66" s="24" t="n"/>
      <c r="F66" s="18" t="n"/>
      <c r="G66" s="18" t="n"/>
      <c r="H66" s="18" t="n"/>
      <c r="I66" s="18" t="n"/>
      <c r="J66" s="18" t="n"/>
      <c r="K66" s="18" t="n"/>
      <c r="L66" s="18" t="n"/>
      <c r="M66" s="18" t="n"/>
      <c r="N66" s="18" t="n"/>
      <c r="O66" s="18" t="n"/>
      <c r="P66" s="18" t="n"/>
      <c r="Q66" s="18" t="n"/>
      <c r="R66" s="12">
        <f>IF(C66="","",COUNTIF(H66:Q66,"R")+COUNTIF(H66:Q66,"R/A"))</f>
        <v/>
      </c>
      <c r="S66" s="12">
        <f>IF(C66="","",COUNTIF(H66:Q66,"A")+COUNTIF(H66:Q66,"R/A"))</f>
        <v/>
      </c>
      <c r="T66" s="12">
        <f>IF(C66="","",COUNTIF(H66:Q66,"C"))</f>
        <v/>
      </c>
      <c r="U66" s="12">
        <f>IF(C66="","",COUNTIF(H66:Q66,"I"))</f>
        <v/>
      </c>
      <c r="V66" s="3">
        <f>IF(C66="","",IF(S66&lt;&gt;1,"À corriger",IF(R66=0,"À corriger","Complet")))</f>
        <v/>
      </c>
      <c r="W66" s="3">
        <f>IF(C66="","",IF(E66="","Échéance absente",IF(AND(G66&lt;&gt;"Terminée",E66&lt;Paramètres!$B$2),"En retard","")))</f>
        <v/>
      </c>
      <c r="X66" s="16" t="n"/>
    </row>
    <row r="67" ht="24" customHeight="1">
      <c r="A67" s="7">
        <f>IF(C67="","","T-"&amp;TEXT(ROW()-5,"000"))</f>
        <v/>
      </c>
      <c r="B67" s="15" t="n"/>
      <c r="C67" s="16" t="n"/>
      <c r="D67" s="16" t="n"/>
      <c r="E67" s="24" t="n"/>
      <c r="F67" s="18" t="n"/>
      <c r="G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  <c r="Q67" s="18" t="n"/>
      <c r="R67" s="14">
        <f>IF(C67="","",COUNTIF(H67:Q67,"R")+COUNTIF(H67:Q67,"R/A"))</f>
        <v/>
      </c>
      <c r="S67" s="14">
        <f>IF(C67="","",COUNTIF(H67:Q67,"A")+COUNTIF(H67:Q67,"R/A"))</f>
        <v/>
      </c>
      <c r="T67" s="14">
        <f>IF(C67="","",COUNTIF(H67:Q67,"C"))</f>
        <v/>
      </c>
      <c r="U67" s="14">
        <f>IF(C67="","",COUNTIF(H67:Q67,"I"))</f>
        <v/>
      </c>
      <c r="V67" s="7">
        <f>IF(C67="","",IF(S67&lt;&gt;1,"À corriger",IF(R67=0,"À corriger","Complet")))</f>
        <v/>
      </c>
      <c r="W67" s="7">
        <f>IF(C67="","",IF(E67="","Échéance absente",IF(AND(G67&lt;&gt;"Terminée",E67&lt;Paramètres!$B$2),"En retard","")))</f>
        <v/>
      </c>
      <c r="X67" s="16" t="n"/>
    </row>
    <row r="68" ht="24" customHeight="1">
      <c r="A68" s="3">
        <f>IF(C68="","","T-"&amp;TEXT(ROW()-5,"000"))</f>
        <v/>
      </c>
      <c r="B68" s="15" t="n"/>
      <c r="C68" s="16" t="n"/>
      <c r="D68" s="16" t="n"/>
      <c r="E68" s="24" t="n"/>
      <c r="F68" s="18" t="n"/>
      <c r="G68" s="18" t="n"/>
      <c r="H68" s="18" t="n"/>
      <c r="I68" s="18" t="n"/>
      <c r="J68" s="18" t="n"/>
      <c r="K68" s="18" t="n"/>
      <c r="L68" s="18" t="n"/>
      <c r="M68" s="18" t="n"/>
      <c r="N68" s="18" t="n"/>
      <c r="O68" s="18" t="n"/>
      <c r="P68" s="18" t="n"/>
      <c r="Q68" s="18" t="n"/>
      <c r="R68" s="12">
        <f>IF(C68="","",COUNTIF(H68:Q68,"R")+COUNTIF(H68:Q68,"R/A"))</f>
        <v/>
      </c>
      <c r="S68" s="12">
        <f>IF(C68="","",COUNTIF(H68:Q68,"A")+COUNTIF(H68:Q68,"R/A"))</f>
        <v/>
      </c>
      <c r="T68" s="12">
        <f>IF(C68="","",COUNTIF(H68:Q68,"C"))</f>
        <v/>
      </c>
      <c r="U68" s="12">
        <f>IF(C68="","",COUNTIF(H68:Q68,"I"))</f>
        <v/>
      </c>
      <c r="V68" s="3">
        <f>IF(C68="","",IF(S68&lt;&gt;1,"À corriger",IF(R68=0,"À corriger","Complet")))</f>
        <v/>
      </c>
      <c r="W68" s="3">
        <f>IF(C68="","",IF(E68="","Échéance absente",IF(AND(G68&lt;&gt;"Terminée",E68&lt;Paramètres!$B$2),"En retard","")))</f>
        <v/>
      </c>
      <c r="X68" s="16" t="n"/>
    </row>
    <row r="69" ht="24" customHeight="1">
      <c r="A69" s="7">
        <f>IF(C69="","","T-"&amp;TEXT(ROW()-5,"000"))</f>
        <v/>
      </c>
      <c r="B69" s="15" t="n"/>
      <c r="C69" s="16" t="n"/>
      <c r="D69" s="16" t="n"/>
      <c r="E69" s="24" t="n"/>
      <c r="F69" s="18" t="n"/>
      <c r="G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18" t="n"/>
      <c r="Q69" s="18" t="n"/>
      <c r="R69" s="14">
        <f>IF(C69="","",COUNTIF(H69:Q69,"R")+COUNTIF(H69:Q69,"R/A"))</f>
        <v/>
      </c>
      <c r="S69" s="14">
        <f>IF(C69="","",COUNTIF(H69:Q69,"A")+COUNTIF(H69:Q69,"R/A"))</f>
        <v/>
      </c>
      <c r="T69" s="14">
        <f>IF(C69="","",COUNTIF(H69:Q69,"C"))</f>
        <v/>
      </c>
      <c r="U69" s="14">
        <f>IF(C69="","",COUNTIF(H69:Q69,"I"))</f>
        <v/>
      </c>
      <c r="V69" s="7">
        <f>IF(C69="","",IF(S69&lt;&gt;1,"À corriger",IF(R69=0,"À corriger","Complet")))</f>
        <v/>
      </c>
      <c r="W69" s="7">
        <f>IF(C69="","",IF(E69="","Échéance absente",IF(AND(G69&lt;&gt;"Terminée",E69&lt;Paramètres!$B$2),"En retard","")))</f>
        <v/>
      </c>
      <c r="X69" s="16" t="n"/>
    </row>
    <row r="70" ht="24" customHeight="1">
      <c r="A70" s="3">
        <f>IF(C70="","","T-"&amp;TEXT(ROW()-5,"000"))</f>
        <v/>
      </c>
      <c r="B70" s="15" t="n"/>
      <c r="C70" s="16" t="n"/>
      <c r="D70" s="16" t="n"/>
      <c r="E70" s="24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8" t="n"/>
      <c r="O70" s="18" t="n"/>
      <c r="P70" s="18" t="n"/>
      <c r="Q70" s="18" t="n"/>
      <c r="R70" s="12">
        <f>IF(C70="","",COUNTIF(H70:Q70,"R")+COUNTIF(H70:Q70,"R/A"))</f>
        <v/>
      </c>
      <c r="S70" s="12">
        <f>IF(C70="","",COUNTIF(H70:Q70,"A")+COUNTIF(H70:Q70,"R/A"))</f>
        <v/>
      </c>
      <c r="T70" s="12">
        <f>IF(C70="","",COUNTIF(H70:Q70,"C"))</f>
        <v/>
      </c>
      <c r="U70" s="12">
        <f>IF(C70="","",COUNTIF(H70:Q70,"I"))</f>
        <v/>
      </c>
      <c r="V70" s="3">
        <f>IF(C70="","",IF(S70&lt;&gt;1,"À corriger",IF(R70=0,"À corriger","Complet")))</f>
        <v/>
      </c>
      <c r="W70" s="3">
        <f>IF(C70="","",IF(E70="","Échéance absente",IF(AND(G70&lt;&gt;"Terminée",E70&lt;Paramètres!$B$2),"En retard","")))</f>
        <v/>
      </c>
      <c r="X70" s="16" t="n"/>
    </row>
    <row r="71" ht="24" customHeight="1">
      <c r="A71" s="7">
        <f>IF(C71="","","T-"&amp;TEXT(ROW()-5,"000"))</f>
        <v/>
      </c>
      <c r="B71" s="15" t="n"/>
      <c r="C71" s="16" t="n"/>
      <c r="D71" s="16" t="n"/>
      <c r="E71" s="24" t="n"/>
      <c r="F71" s="18" t="n"/>
      <c r="G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18" t="n"/>
      <c r="Q71" s="18" t="n"/>
      <c r="R71" s="14">
        <f>IF(C71="","",COUNTIF(H71:Q71,"R")+COUNTIF(H71:Q71,"R/A"))</f>
        <v/>
      </c>
      <c r="S71" s="14">
        <f>IF(C71="","",COUNTIF(H71:Q71,"A")+COUNTIF(H71:Q71,"R/A"))</f>
        <v/>
      </c>
      <c r="T71" s="14">
        <f>IF(C71="","",COUNTIF(H71:Q71,"C"))</f>
        <v/>
      </c>
      <c r="U71" s="14">
        <f>IF(C71="","",COUNTIF(H71:Q71,"I"))</f>
        <v/>
      </c>
      <c r="V71" s="7">
        <f>IF(C71="","",IF(S71&lt;&gt;1,"À corriger",IF(R71=0,"À corriger","Complet")))</f>
        <v/>
      </c>
      <c r="W71" s="7">
        <f>IF(C71="","",IF(E71="","Échéance absente",IF(AND(G71&lt;&gt;"Terminée",E71&lt;Paramètres!$B$2),"En retard","")))</f>
        <v/>
      </c>
      <c r="X71" s="16" t="n"/>
    </row>
    <row r="72" ht="24" customHeight="1">
      <c r="A72" s="3">
        <f>IF(C72="","","T-"&amp;TEXT(ROW()-5,"000"))</f>
        <v/>
      </c>
      <c r="B72" s="15" t="n"/>
      <c r="C72" s="16" t="n"/>
      <c r="D72" s="16" t="n"/>
      <c r="E72" s="24" t="n"/>
      <c r="F72" s="18" t="n"/>
      <c r="G72" s="18" t="n"/>
      <c r="H72" s="18" t="n"/>
      <c r="I72" s="18" t="n"/>
      <c r="J72" s="18" t="n"/>
      <c r="K72" s="18" t="n"/>
      <c r="L72" s="18" t="n"/>
      <c r="M72" s="18" t="n"/>
      <c r="N72" s="18" t="n"/>
      <c r="O72" s="18" t="n"/>
      <c r="P72" s="18" t="n"/>
      <c r="Q72" s="18" t="n"/>
      <c r="R72" s="12">
        <f>IF(C72="","",COUNTIF(H72:Q72,"R")+COUNTIF(H72:Q72,"R/A"))</f>
        <v/>
      </c>
      <c r="S72" s="12">
        <f>IF(C72="","",COUNTIF(H72:Q72,"A")+COUNTIF(H72:Q72,"R/A"))</f>
        <v/>
      </c>
      <c r="T72" s="12">
        <f>IF(C72="","",COUNTIF(H72:Q72,"C"))</f>
        <v/>
      </c>
      <c r="U72" s="12">
        <f>IF(C72="","",COUNTIF(H72:Q72,"I"))</f>
        <v/>
      </c>
      <c r="V72" s="3">
        <f>IF(C72="","",IF(S72&lt;&gt;1,"À corriger",IF(R72=0,"À corriger","Complet")))</f>
        <v/>
      </c>
      <c r="W72" s="3">
        <f>IF(C72="","",IF(E72="","Échéance absente",IF(AND(G72&lt;&gt;"Terminée",E72&lt;Paramètres!$B$2),"En retard","")))</f>
        <v/>
      </c>
      <c r="X72" s="16" t="n"/>
    </row>
    <row r="73" ht="24" customHeight="1">
      <c r="A73" s="7">
        <f>IF(C73="","","T-"&amp;TEXT(ROW()-5,"000"))</f>
        <v/>
      </c>
      <c r="B73" s="15" t="n"/>
      <c r="C73" s="16" t="n"/>
      <c r="D73" s="16" t="n"/>
      <c r="E73" s="24" t="n"/>
      <c r="F73" s="18" t="n"/>
      <c r="G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18" t="n"/>
      <c r="Q73" s="18" t="n"/>
      <c r="R73" s="14">
        <f>IF(C73="","",COUNTIF(H73:Q73,"R")+COUNTIF(H73:Q73,"R/A"))</f>
        <v/>
      </c>
      <c r="S73" s="14">
        <f>IF(C73="","",COUNTIF(H73:Q73,"A")+COUNTIF(H73:Q73,"R/A"))</f>
        <v/>
      </c>
      <c r="T73" s="14">
        <f>IF(C73="","",COUNTIF(H73:Q73,"C"))</f>
        <v/>
      </c>
      <c r="U73" s="14">
        <f>IF(C73="","",COUNTIF(H73:Q73,"I"))</f>
        <v/>
      </c>
      <c r="V73" s="7">
        <f>IF(C73="","",IF(S73&lt;&gt;1,"À corriger",IF(R73=0,"À corriger","Complet")))</f>
        <v/>
      </c>
      <c r="W73" s="7">
        <f>IF(C73="","",IF(E73="","Échéance absente",IF(AND(G73&lt;&gt;"Terminée",E73&lt;Paramètres!$B$2),"En retard","")))</f>
        <v/>
      </c>
      <c r="X73" s="16" t="n"/>
    </row>
    <row r="74" ht="24" customHeight="1">
      <c r="A74" s="3">
        <f>IF(C74="","","T-"&amp;TEXT(ROW()-5,"000"))</f>
        <v/>
      </c>
      <c r="B74" s="15" t="n"/>
      <c r="C74" s="16" t="n"/>
      <c r="D74" s="16" t="n"/>
      <c r="E74" s="24" t="n"/>
      <c r="F74" s="18" t="n"/>
      <c r="G74" s="18" t="n"/>
      <c r="H74" s="18" t="n"/>
      <c r="I74" s="18" t="n"/>
      <c r="J74" s="18" t="n"/>
      <c r="K74" s="18" t="n"/>
      <c r="L74" s="18" t="n"/>
      <c r="M74" s="18" t="n"/>
      <c r="N74" s="18" t="n"/>
      <c r="O74" s="18" t="n"/>
      <c r="P74" s="18" t="n"/>
      <c r="Q74" s="18" t="n"/>
      <c r="R74" s="12">
        <f>IF(C74="","",COUNTIF(H74:Q74,"R")+COUNTIF(H74:Q74,"R/A"))</f>
        <v/>
      </c>
      <c r="S74" s="12">
        <f>IF(C74="","",COUNTIF(H74:Q74,"A")+COUNTIF(H74:Q74,"R/A"))</f>
        <v/>
      </c>
      <c r="T74" s="12">
        <f>IF(C74="","",COUNTIF(H74:Q74,"C"))</f>
        <v/>
      </c>
      <c r="U74" s="12">
        <f>IF(C74="","",COUNTIF(H74:Q74,"I"))</f>
        <v/>
      </c>
      <c r="V74" s="3">
        <f>IF(C74="","",IF(S74&lt;&gt;1,"À corriger",IF(R74=0,"À corriger","Complet")))</f>
        <v/>
      </c>
      <c r="W74" s="3">
        <f>IF(C74="","",IF(E74="","Échéance absente",IF(AND(G74&lt;&gt;"Terminée",E74&lt;Paramètres!$B$2),"En retard","")))</f>
        <v/>
      </c>
      <c r="X74" s="16" t="n"/>
    </row>
    <row r="75" ht="24" customHeight="1">
      <c r="A75" s="7">
        <f>IF(C75="","","T-"&amp;TEXT(ROW()-5,"000"))</f>
        <v/>
      </c>
      <c r="B75" s="15" t="n"/>
      <c r="C75" s="16" t="n"/>
      <c r="D75" s="16" t="n"/>
      <c r="E75" s="24" t="n"/>
      <c r="F75" s="18" t="n"/>
      <c r="G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18" t="n"/>
      <c r="Q75" s="18" t="n"/>
      <c r="R75" s="14">
        <f>IF(C75="","",COUNTIF(H75:Q75,"R")+COUNTIF(H75:Q75,"R/A"))</f>
        <v/>
      </c>
      <c r="S75" s="14">
        <f>IF(C75="","",COUNTIF(H75:Q75,"A")+COUNTIF(H75:Q75,"R/A"))</f>
        <v/>
      </c>
      <c r="T75" s="14">
        <f>IF(C75="","",COUNTIF(H75:Q75,"C"))</f>
        <v/>
      </c>
      <c r="U75" s="14">
        <f>IF(C75="","",COUNTIF(H75:Q75,"I"))</f>
        <v/>
      </c>
      <c r="V75" s="7">
        <f>IF(C75="","",IF(S75&lt;&gt;1,"À corriger",IF(R75=0,"À corriger","Complet")))</f>
        <v/>
      </c>
      <c r="W75" s="7">
        <f>IF(C75="","",IF(E75="","Échéance absente",IF(AND(G75&lt;&gt;"Terminée",E75&lt;Paramètres!$B$2),"En retard","")))</f>
        <v/>
      </c>
      <c r="X75" s="16" t="n"/>
    </row>
    <row r="76" ht="24" customHeight="1">
      <c r="A76" s="3">
        <f>IF(C76="","","T-"&amp;TEXT(ROW()-5,"000"))</f>
        <v/>
      </c>
      <c r="B76" s="15" t="n"/>
      <c r="C76" s="16" t="n"/>
      <c r="D76" s="16" t="n"/>
      <c r="E76" s="24" t="n"/>
      <c r="F76" s="18" t="n"/>
      <c r="G76" s="18" t="n"/>
      <c r="H76" s="18" t="n"/>
      <c r="I76" s="18" t="n"/>
      <c r="J76" s="18" t="n"/>
      <c r="K76" s="18" t="n"/>
      <c r="L76" s="18" t="n"/>
      <c r="M76" s="18" t="n"/>
      <c r="N76" s="18" t="n"/>
      <c r="O76" s="18" t="n"/>
      <c r="P76" s="18" t="n"/>
      <c r="Q76" s="18" t="n"/>
      <c r="R76" s="12">
        <f>IF(C76="","",COUNTIF(H76:Q76,"R")+COUNTIF(H76:Q76,"R/A"))</f>
        <v/>
      </c>
      <c r="S76" s="12">
        <f>IF(C76="","",COUNTIF(H76:Q76,"A")+COUNTIF(H76:Q76,"R/A"))</f>
        <v/>
      </c>
      <c r="T76" s="12">
        <f>IF(C76="","",COUNTIF(H76:Q76,"C"))</f>
        <v/>
      </c>
      <c r="U76" s="12">
        <f>IF(C76="","",COUNTIF(H76:Q76,"I"))</f>
        <v/>
      </c>
      <c r="V76" s="3">
        <f>IF(C76="","",IF(S76&lt;&gt;1,"À corriger",IF(R76=0,"À corriger","Complet")))</f>
        <v/>
      </c>
      <c r="W76" s="3">
        <f>IF(C76="","",IF(E76="","Échéance absente",IF(AND(G76&lt;&gt;"Terminée",E76&lt;Paramètres!$B$2),"En retard","")))</f>
        <v/>
      </c>
      <c r="X76" s="16" t="n"/>
    </row>
    <row r="77" ht="24" customHeight="1">
      <c r="A77" s="7">
        <f>IF(C77="","","T-"&amp;TEXT(ROW()-5,"000"))</f>
        <v/>
      </c>
      <c r="B77" s="15" t="n"/>
      <c r="C77" s="16" t="n"/>
      <c r="D77" s="16" t="n"/>
      <c r="E77" s="24" t="n"/>
      <c r="F77" s="18" t="n"/>
      <c r="G77" s="18" t="n"/>
      <c r="H77" s="18" t="n"/>
      <c r="I77" s="18" t="n"/>
      <c r="J77" s="18" t="n"/>
      <c r="K77" s="18" t="n"/>
      <c r="L77" s="18" t="n"/>
      <c r="M77" s="18" t="n"/>
      <c r="N77" s="18" t="n"/>
      <c r="O77" s="18" t="n"/>
      <c r="P77" s="18" t="n"/>
      <c r="Q77" s="18" t="n"/>
      <c r="R77" s="14">
        <f>IF(C77="","",COUNTIF(H77:Q77,"R")+COUNTIF(H77:Q77,"R/A"))</f>
        <v/>
      </c>
      <c r="S77" s="14">
        <f>IF(C77="","",COUNTIF(H77:Q77,"A")+COUNTIF(H77:Q77,"R/A"))</f>
        <v/>
      </c>
      <c r="T77" s="14">
        <f>IF(C77="","",COUNTIF(H77:Q77,"C"))</f>
        <v/>
      </c>
      <c r="U77" s="14">
        <f>IF(C77="","",COUNTIF(H77:Q77,"I"))</f>
        <v/>
      </c>
      <c r="V77" s="7">
        <f>IF(C77="","",IF(S77&lt;&gt;1,"À corriger",IF(R77=0,"À corriger","Complet")))</f>
        <v/>
      </c>
      <c r="W77" s="7">
        <f>IF(C77="","",IF(E77="","Échéance absente",IF(AND(G77&lt;&gt;"Terminée",E77&lt;Paramètres!$B$2),"En retard","")))</f>
        <v/>
      </c>
      <c r="X77" s="16" t="n"/>
    </row>
    <row r="78" ht="24" customHeight="1">
      <c r="A78" s="3">
        <f>IF(C78="","","T-"&amp;TEXT(ROW()-5,"000"))</f>
        <v/>
      </c>
      <c r="B78" s="15" t="n"/>
      <c r="C78" s="16" t="n"/>
      <c r="D78" s="16" t="n"/>
      <c r="E78" s="24" t="n"/>
      <c r="F78" s="18" t="n"/>
      <c r="G78" s="18" t="n"/>
      <c r="H78" s="18" t="n"/>
      <c r="I78" s="18" t="n"/>
      <c r="J78" s="18" t="n"/>
      <c r="K78" s="18" t="n"/>
      <c r="L78" s="18" t="n"/>
      <c r="M78" s="18" t="n"/>
      <c r="N78" s="18" t="n"/>
      <c r="O78" s="18" t="n"/>
      <c r="P78" s="18" t="n"/>
      <c r="Q78" s="18" t="n"/>
      <c r="R78" s="12">
        <f>IF(C78="","",COUNTIF(H78:Q78,"R")+COUNTIF(H78:Q78,"R/A"))</f>
        <v/>
      </c>
      <c r="S78" s="12">
        <f>IF(C78="","",COUNTIF(H78:Q78,"A")+COUNTIF(H78:Q78,"R/A"))</f>
        <v/>
      </c>
      <c r="T78" s="12">
        <f>IF(C78="","",COUNTIF(H78:Q78,"C"))</f>
        <v/>
      </c>
      <c r="U78" s="12">
        <f>IF(C78="","",COUNTIF(H78:Q78,"I"))</f>
        <v/>
      </c>
      <c r="V78" s="3">
        <f>IF(C78="","",IF(S78&lt;&gt;1,"À corriger",IF(R78=0,"À corriger","Complet")))</f>
        <v/>
      </c>
      <c r="W78" s="3">
        <f>IF(C78="","",IF(E78="","Échéance absente",IF(AND(G78&lt;&gt;"Terminée",E78&lt;Paramètres!$B$2),"En retard","")))</f>
        <v/>
      </c>
      <c r="X78" s="16" t="n"/>
    </row>
    <row r="79" ht="24" customHeight="1">
      <c r="A79" s="7">
        <f>IF(C79="","","T-"&amp;TEXT(ROW()-5,"000"))</f>
        <v/>
      </c>
      <c r="B79" s="15" t="n"/>
      <c r="C79" s="16" t="n"/>
      <c r="D79" s="16" t="n"/>
      <c r="E79" s="24" t="n"/>
      <c r="F79" s="18" t="n"/>
      <c r="G79" s="18" t="n"/>
      <c r="H79" s="18" t="n"/>
      <c r="I79" s="18" t="n"/>
      <c r="J79" s="18" t="n"/>
      <c r="K79" s="18" t="n"/>
      <c r="L79" s="18" t="n"/>
      <c r="M79" s="18" t="n"/>
      <c r="N79" s="18" t="n"/>
      <c r="O79" s="18" t="n"/>
      <c r="P79" s="18" t="n"/>
      <c r="Q79" s="18" t="n"/>
      <c r="R79" s="14">
        <f>IF(C79="","",COUNTIF(H79:Q79,"R")+COUNTIF(H79:Q79,"R/A"))</f>
        <v/>
      </c>
      <c r="S79" s="14">
        <f>IF(C79="","",COUNTIF(H79:Q79,"A")+COUNTIF(H79:Q79,"R/A"))</f>
        <v/>
      </c>
      <c r="T79" s="14">
        <f>IF(C79="","",COUNTIF(H79:Q79,"C"))</f>
        <v/>
      </c>
      <c r="U79" s="14">
        <f>IF(C79="","",COUNTIF(H79:Q79,"I"))</f>
        <v/>
      </c>
      <c r="V79" s="7">
        <f>IF(C79="","",IF(S79&lt;&gt;1,"À corriger",IF(R79=0,"À corriger","Complet")))</f>
        <v/>
      </c>
      <c r="W79" s="7">
        <f>IF(C79="","",IF(E79="","Échéance absente",IF(AND(G79&lt;&gt;"Terminée",E79&lt;Paramètres!$B$2),"En retard","")))</f>
        <v/>
      </c>
      <c r="X79" s="16" t="n"/>
    </row>
    <row r="80" ht="24" customHeight="1">
      <c r="A80" s="3">
        <f>IF(C80="","","T-"&amp;TEXT(ROW()-5,"000"))</f>
        <v/>
      </c>
      <c r="B80" s="15" t="n"/>
      <c r="C80" s="16" t="n"/>
      <c r="D80" s="16" t="n"/>
      <c r="E80" s="24" t="n"/>
      <c r="F80" s="18" t="n"/>
      <c r="G80" s="18" t="n"/>
      <c r="H80" s="18" t="n"/>
      <c r="I80" s="18" t="n"/>
      <c r="J80" s="18" t="n"/>
      <c r="K80" s="18" t="n"/>
      <c r="L80" s="18" t="n"/>
      <c r="M80" s="18" t="n"/>
      <c r="N80" s="18" t="n"/>
      <c r="O80" s="18" t="n"/>
      <c r="P80" s="18" t="n"/>
      <c r="Q80" s="18" t="n"/>
      <c r="R80" s="12">
        <f>IF(C80="","",COUNTIF(H80:Q80,"R")+COUNTIF(H80:Q80,"R/A"))</f>
        <v/>
      </c>
      <c r="S80" s="12">
        <f>IF(C80="","",COUNTIF(H80:Q80,"A")+COUNTIF(H80:Q80,"R/A"))</f>
        <v/>
      </c>
      <c r="T80" s="12">
        <f>IF(C80="","",COUNTIF(H80:Q80,"C"))</f>
        <v/>
      </c>
      <c r="U80" s="12">
        <f>IF(C80="","",COUNTIF(H80:Q80,"I"))</f>
        <v/>
      </c>
      <c r="V80" s="3">
        <f>IF(C80="","",IF(S80&lt;&gt;1,"À corriger",IF(R80=0,"À corriger","Complet")))</f>
        <v/>
      </c>
      <c r="W80" s="3">
        <f>IF(C80="","",IF(E80="","Échéance absente",IF(AND(G80&lt;&gt;"Terminée",E80&lt;Paramètres!$B$2),"En retard","")))</f>
        <v/>
      </c>
      <c r="X80" s="16" t="n"/>
    </row>
    <row r="81" ht="24" customHeight="1">
      <c r="A81" s="7">
        <f>IF(C81="","","T-"&amp;TEXT(ROW()-5,"000"))</f>
        <v/>
      </c>
      <c r="B81" s="15" t="n"/>
      <c r="C81" s="16" t="n"/>
      <c r="D81" s="16" t="n"/>
      <c r="E81" s="24" t="n"/>
      <c r="F81" s="18" t="n"/>
      <c r="G81" s="18" t="n"/>
      <c r="H81" s="18" t="n"/>
      <c r="I81" s="18" t="n"/>
      <c r="J81" s="18" t="n"/>
      <c r="K81" s="18" t="n"/>
      <c r="L81" s="18" t="n"/>
      <c r="M81" s="18" t="n"/>
      <c r="N81" s="18" t="n"/>
      <c r="O81" s="18" t="n"/>
      <c r="P81" s="18" t="n"/>
      <c r="Q81" s="18" t="n"/>
      <c r="R81" s="14">
        <f>IF(C81="","",COUNTIF(H81:Q81,"R")+COUNTIF(H81:Q81,"R/A"))</f>
        <v/>
      </c>
      <c r="S81" s="14">
        <f>IF(C81="","",COUNTIF(H81:Q81,"A")+COUNTIF(H81:Q81,"R/A"))</f>
        <v/>
      </c>
      <c r="T81" s="14">
        <f>IF(C81="","",COUNTIF(H81:Q81,"C"))</f>
        <v/>
      </c>
      <c r="U81" s="14">
        <f>IF(C81="","",COUNTIF(H81:Q81,"I"))</f>
        <v/>
      </c>
      <c r="V81" s="7">
        <f>IF(C81="","",IF(S81&lt;&gt;1,"À corriger",IF(R81=0,"À corriger","Complet")))</f>
        <v/>
      </c>
      <c r="W81" s="7">
        <f>IF(C81="","",IF(E81="","Échéance absente",IF(AND(G81&lt;&gt;"Terminée",E81&lt;Paramètres!$B$2),"En retard","")))</f>
        <v/>
      </c>
      <c r="X81" s="16" t="n"/>
    </row>
    <row r="82" ht="24" customHeight="1">
      <c r="A82" s="3">
        <f>IF(C82="","","T-"&amp;TEXT(ROW()-5,"000"))</f>
        <v/>
      </c>
      <c r="B82" s="15" t="n"/>
      <c r="C82" s="16" t="n"/>
      <c r="D82" s="16" t="n"/>
      <c r="E82" s="24" t="n"/>
      <c r="F82" s="18" t="n"/>
      <c r="G82" s="18" t="n"/>
      <c r="H82" s="18" t="n"/>
      <c r="I82" s="18" t="n"/>
      <c r="J82" s="18" t="n"/>
      <c r="K82" s="18" t="n"/>
      <c r="L82" s="18" t="n"/>
      <c r="M82" s="18" t="n"/>
      <c r="N82" s="18" t="n"/>
      <c r="O82" s="18" t="n"/>
      <c r="P82" s="18" t="n"/>
      <c r="Q82" s="18" t="n"/>
      <c r="R82" s="12">
        <f>IF(C82="","",COUNTIF(H82:Q82,"R")+COUNTIF(H82:Q82,"R/A"))</f>
        <v/>
      </c>
      <c r="S82" s="12">
        <f>IF(C82="","",COUNTIF(H82:Q82,"A")+COUNTIF(H82:Q82,"R/A"))</f>
        <v/>
      </c>
      <c r="T82" s="12">
        <f>IF(C82="","",COUNTIF(H82:Q82,"C"))</f>
        <v/>
      </c>
      <c r="U82" s="12">
        <f>IF(C82="","",COUNTIF(H82:Q82,"I"))</f>
        <v/>
      </c>
      <c r="V82" s="3">
        <f>IF(C82="","",IF(S82&lt;&gt;1,"À corriger",IF(R82=0,"À corriger","Complet")))</f>
        <v/>
      </c>
      <c r="W82" s="3">
        <f>IF(C82="","",IF(E82="","Échéance absente",IF(AND(G82&lt;&gt;"Terminée",E82&lt;Paramètres!$B$2),"En retard","")))</f>
        <v/>
      </c>
      <c r="X82" s="16" t="n"/>
    </row>
    <row r="83" ht="24" customHeight="1">
      <c r="A83" s="7">
        <f>IF(C83="","","T-"&amp;TEXT(ROW()-5,"000"))</f>
        <v/>
      </c>
      <c r="B83" s="15" t="n"/>
      <c r="C83" s="16" t="n"/>
      <c r="D83" s="16" t="n"/>
      <c r="E83" s="24" t="n"/>
      <c r="F83" s="18" t="n"/>
      <c r="G83" s="18" t="n"/>
      <c r="H83" s="18" t="n"/>
      <c r="I83" s="18" t="n"/>
      <c r="J83" s="18" t="n"/>
      <c r="K83" s="18" t="n"/>
      <c r="L83" s="18" t="n"/>
      <c r="M83" s="18" t="n"/>
      <c r="N83" s="18" t="n"/>
      <c r="O83" s="18" t="n"/>
      <c r="P83" s="18" t="n"/>
      <c r="Q83" s="18" t="n"/>
      <c r="R83" s="14">
        <f>IF(C83="","",COUNTIF(H83:Q83,"R")+COUNTIF(H83:Q83,"R/A"))</f>
        <v/>
      </c>
      <c r="S83" s="14">
        <f>IF(C83="","",COUNTIF(H83:Q83,"A")+COUNTIF(H83:Q83,"R/A"))</f>
        <v/>
      </c>
      <c r="T83" s="14">
        <f>IF(C83="","",COUNTIF(H83:Q83,"C"))</f>
        <v/>
      </c>
      <c r="U83" s="14">
        <f>IF(C83="","",COUNTIF(H83:Q83,"I"))</f>
        <v/>
      </c>
      <c r="V83" s="7">
        <f>IF(C83="","",IF(S83&lt;&gt;1,"À corriger",IF(R83=0,"À corriger","Complet")))</f>
        <v/>
      </c>
      <c r="W83" s="7">
        <f>IF(C83="","",IF(E83="","Échéance absente",IF(AND(G83&lt;&gt;"Terminée",E83&lt;Paramètres!$B$2),"En retard","")))</f>
        <v/>
      </c>
      <c r="X83" s="16" t="n"/>
    </row>
    <row r="84" ht="24" customHeight="1">
      <c r="A84" s="3">
        <f>IF(C84="","","T-"&amp;TEXT(ROW()-5,"000"))</f>
        <v/>
      </c>
      <c r="B84" s="15" t="n"/>
      <c r="C84" s="16" t="n"/>
      <c r="D84" s="16" t="n"/>
      <c r="E84" s="24" t="n"/>
      <c r="F84" s="18" t="n"/>
      <c r="G84" s="18" t="n"/>
      <c r="H84" s="18" t="n"/>
      <c r="I84" s="18" t="n"/>
      <c r="J84" s="18" t="n"/>
      <c r="K84" s="18" t="n"/>
      <c r="L84" s="18" t="n"/>
      <c r="M84" s="18" t="n"/>
      <c r="N84" s="18" t="n"/>
      <c r="O84" s="18" t="n"/>
      <c r="P84" s="18" t="n"/>
      <c r="Q84" s="18" t="n"/>
      <c r="R84" s="12">
        <f>IF(C84="","",COUNTIF(H84:Q84,"R")+COUNTIF(H84:Q84,"R/A"))</f>
        <v/>
      </c>
      <c r="S84" s="12">
        <f>IF(C84="","",COUNTIF(H84:Q84,"A")+COUNTIF(H84:Q84,"R/A"))</f>
        <v/>
      </c>
      <c r="T84" s="12">
        <f>IF(C84="","",COUNTIF(H84:Q84,"C"))</f>
        <v/>
      </c>
      <c r="U84" s="12">
        <f>IF(C84="","",COUNTIF(H84:Q84,"I"))</f>
        <v/>
      </c>
      <c r="V84" s="3">
        <f>IF(C84="","",IF(S84&lt;&gt;1,"À corriger",IF(R84=0,"À corriger","Complet")))</f>
        <v/>
      </c>
      <c r="W84" s="3">
        <f>IF(C84="","",IF(E84="","Échéance absente",IF(AND(G84&lt;&gt;"Terminée",E84&lt;Paramètres!$B$2),"En retard","")))</f>
        <v/>
      </c>
      <c r="X84" s="16" t="n"/>
    </row>
    <row r="85" ht="24" customHeight="1">
      <c r="A85" s="7">
        <f>IF(C85="","","T-"&amp;TEXT(ROW()-5,"000"))</f>
        <v/>
      </c>
      <c r="B85" s="15" t="n"/>
      <c r="C85" s="16" t="n"/>
      <c r="D85" s="16" t="n"/>
      <c r="E85" s="24" t="n"/>
      <c r="F85" s="18" t="n"/>
      <c r="G85" s="18" t="n"/>
      <c r="H85" s="18" t="n"/>
      <c r="I85" s="18" t="n"/>
      <c r="J85" s="18" t="n"/>
      <c r="K85" s="18" t="n"/>
      <c r="L85" s="18" t="n"/>
      <c r="M85" s="18" t="n"/>
      <c r="N85" s="18" t="n"/>
      <c r="O85" s="18" t="n"/>
      <c r="P85" s="18" t="n"/>
      <c r="Q85" s="18" t="n"/>
      <c r="R85" s="14">
        <f>IF(C85="","",COUNTIF(H85:Q85,"R")+COUNTIF(H85:Q85,"R/A"))</f>
        <v/>
      </c>
      <c r="S85" s="14">
        <f>IF(C85="","",COUNTIF(H85:Q85,"A")+COUNTIF(H85:Q85,"R/A"))</f>
        <v/>
      </c>
      <c r="T85" s="14">
        <f>IF(C85="","",COUNTIF(H85:Q85,"C"))</f>
        <v/>
      </c>
      <c r="U85" s="14">
        <f>IF(C85="","",COUNTIF(H85:Q85,"I"))</f>
        <v/>
      </c>
      <c r="V85" s="7">
        <f>IF(C85="","",IF(S85&lt;&gt;1,"À corriger",IF(R85=0,"À corriger","Complet")))</f>
        <v/>
      </c>
      <c r="W85" s="7">
        <f>IF(C85="","",IF(E85="","Échéance absente",IF(AND(G85&lt;&gt;"Terminée",E85&lt;Paramètres!$B$2),"En retard","")))</f>
        <v/>
      </c>
      <c r="X85" s="16" t="n"/>
    </row>
    <row r="86" ht="24" customHeight="1">
      <c r="A86" s="3">
        <f>IF(C86="","","T-"&amp;TEXT(ROW()-5,"000"))</f>
        <v/>
      </c>
      <c r="B86" s="15" t="n"/>
      <c r="C86" s="16" t="n"/>
      <c r="D86" s="16" t="n"/>
      <c r="E86" s="24" t="n"/>
      <c r="F86" s="18" t="n"/>
      <c r="G86" s="18" t="n"/>
      <c r="H86" s="18" t="n"/>
      <c r="I86" s="18" t="n"/>
      <c r="J86" s="18" t="n"/>
      <c r="K86" s="18" t="n"/>
      <c r="L86" s="18" t="n"/>
      <c r="M86" s="18" t="n"/>
      <c r="N86" s="18" t="n"/>
      <c r="O86" s="18" t="n"/>
      <c r="P86" s="18" t="n"/>
      <c r="Q86" s="18" t="n"/>
      <c r="R86" s="12">
        <f>IF(C86="","",COUNTIF(H86:Q86,"R")+COUNTIF(H86:Q86,"R/A"))</f>
        <v/>
      </c>
      <c r="S86" s="12">
        <f>IF(C86="","",COUNTIF(H86:Q86,"A")+COUNTIF(H86:Q86,"R/A"))</f>
        <v/>
      </c>
      <c r="T86" s="12">
        <f>IF(C86="","",COUNTIF(H86:Q86,"C"))</f>
        <v/>
      </c>
      <c r="U86" s="12">
        <f>IF(C86="","",COUNTIF(H86:Q86,"I"))</f>
        <v/>
      </c>
      <c r="V86" s="3">
        <f>IF(C86="","",IF(S86&lt;&gt;1,"À corriger",IF(R86=0,"À corriger","Complet")))</f>
        <v/>
      </c>
      <c r="W86" s="3">
        <f>IF(C86="","",IF(E86="","Échéance absente",IF(AND(G86&lt;&gt;"Terminée",E86&lt;Paramètres!$B$2),"En retard","")))</f>
        <v/>
      </c>
      <c r="X86" s="16" t="n"/>
    </row>
    <row r="87" ht="24" customHeight="1">
      <c r="A87" s="7">
        <f>IF(C87="","","T-"&amp;TEXT(ROW()-5,"000"))</f>
        <v/>
      </c>
      <c r="B87" s="15" t="n"/>
      <c r="C87" s="16" t="n"/>
      <c r="D87" s="16" t="n"/>
      <c r="E87" s="24" t="n"/>
      <c r="F87" s="18" t="n"/>
      <c r="G87" s="18" t="n"/>
      <c r="H87" s="18" t="n"/>
      <c r="I87" s="18" t="n"/>
      <c r="J87" s="18" t="n"/>
      <c r="K87" s="18" t="n"/>
      <c r="L87" s="18" t="n"/>
      <c r="M87" s="18" t="n"/>
      <c r="N87" s="18" t="n"/>
      <c r="O87" s="18" t="n"/>
      <c r="P87" s="18" t="n"/>
      <c r="Q87" s="18" t="n"/>
      <c r="R87" s="14">
        <f>IF(C87="","",COUNTIF(H87:Q87,"R")+COUNTIF(H87:Q87,"R/A"))</f>
        <v/>
      </c>
      <c r="S87" s="14">
        <f>IF(C87="","",COUNTIF(H87:Q87,"A")+COUNTIF(H87:Q87,"R/A"))</f>
        <v/>
      </c>
      <c r="T87" s="14">
        <f>IF(C87="","",COUNTIF(H87:Q87,"C"))</f>
        <v/>
      </c>
      <c r="U87" s="14">
        <f>IF(C87="","",COUNTIF(H87:Q87,"I"))</f>
        <v/>
      </c>
      <c r="V87" s="7">
        <f>IF(C87="","",IF(S87&lt;&gt;1,"À corriger",IF(R87=0,"À corriger","Complet")))</f>
        <v/>
      </c>
      <c r="W87" s="7">
        <f>IF(C87="","",IF(E87="","Échéance absente",IF(AND(G87&lt;&gt;"Terminée",E87&lt;Paramètres!$B$2),"En retard","")))</f>
        <v/>
      </c>
      <c r="X87" s="16" t="n"/>
    </row>
    <row r="88" ht="24" customHeight="1">
      <c r="A88" s="3">
        <f>IF(C88="","","T-"&amp;TEXT(ROW()-5,"000"))</f>
        <v/>
      </c>
      <c r="B88" s="15" t="n"/>
      <c r="C88" s="16" t="n"/>
      <c r="D88" s="16" t="n"/>
      <c r="E88" s="24" t="n"/>
      <c r="F88" s="18" t="n"/>
      <c r="G88" s="18" t="n"/>
      <c r="H88" s="18" t="n"/>
      <c r="I88" s="18" t="n"/>
      <c r="J88" s="18" t="n"/>
      <c r="K88" s="18" t="n"/>
      <c r="L88" s="18" t="n"/>
      <c r="M88" s="18" t="n"/>
      <c r="N88" s="18" t="n"/>
      <c r="O88" s="18" t="n"/>
      <c r="P88" s="18" t="n"/>
      <c r="Q88" s="18" t="n"/>
      <c r="R88" s="12">
        <f>IF(C88="","",COUNTIF(H88:Q88,"R")+COUNTIF(H88:Q88,"R/A"))</f>
        <v/>
      </c>
      <c r="S88" s="12">
        <f>IF(C88="","",COUNTIF(H88:Q88,"A")+COUNTIF(H88:Q88,"R/A"))</f>
        <v/>
      </c>
      <c r="T88" s="12">
        <f>IF(C88="","",COUNTIF(H88:Q88,"C"))</f>
        <v/>
      </c>
      <c r="U88" s="12">
        <f>IF(C88="","",COUNTIF(H88:Q88,"I"))</f>
        <v/>
      </c>
      <c r="V88" s="3">
        <f>IF(C88="","",IF(S88&lt;&gt;1,"À corriger",IF(R88=0,"À corriger","Complet")))</f>
        <v/>
      </c>
      <c r="W88" s="3">
        <f>IF(C88="","",IF(E88="","Échéance absente",IF(AND(G88&lt;&gt;"Terminée",E88&lt;Paramètres!$B$2),"En retard","")))</f>
        <v/>
      </c>
      <c r="X88" s="16" t="n"/>
    </row>
    <row r="89" ht="24" customHeight="1">
      <c r="A89" s="7">
        <f>IF(C89="","","T-"&amp;TEXT(ROW()-5,"000"))</f>
        <v/>
      </c>
      <c r="B89" s="15" t="n"/>
      <c r="C89" s="16" t="n"/>
      <c r="D89" s="16" t="n"/>
      <c r="E89" s="24" t="n"/>
      <c r="F89" s="18" t="n"/>
      <c r="G89" s="18" t="n"/>
      <c r="H89" s="18" t="n"/>
      <c r="I89" s="18" t="n"/>
      <c r="J89" s="18" t="n"/>
      <c r="K89" s="18" t="n"/>
      <c r="L89" s="18" t="n"/>
      <c r="M89" s="18" t="n"/>
      <c r="N89" s="18" t="n"/>
      <c r="O89" s="18" t="n"/>
      <c r="P89" s="18" t="n"/>
      <c r="Q89" s="18" t="n"/>
      <c r="R89" s="14">
        <f>IF(C89="","",COUNTIF(H89:Q89,"R")+COUNTIF(H89:Q89,"R/A"))</f>
        <v/>
      </c>
      <c r="S89" s="14">
        <f>IF(C89="","",COUNTIF(H89:Q89,"A")+COUNTIF(H89:Q89,"R/A"))</f>
        <v/>
      </c>
      <c r="T89" s="14">
        <f>IF(C89="","",COUNTIF(H89:Q89,"C"))</f>
        <v/>
      </c>
      <c r="U89" s="14">
        <f>IF(C89="","",COUNTIF(H89:Q89,"I"))</f>
        <v/>
      </c>
      <c r="V89" s="7">
        <f>IF(C89="","",IF(S89&lt;&gt;1,"À corriger",IF(R89=0,"À corriger","Complet")))</f>
        <v/>
      </c>
      <c r="W89" s="7">
        <f>IF(C89="","",IF(E89="","Échéance absente",IF(AND(G89&lt;&gt;"Terminée",E89&lt;Paramètres!$B$2),"En retard","")))</f>
        <v/>
      </c>
      <c r="X89" s="16" t="n"/>
    </row>
    <row r="90" ht="24" customHeight="1">
      <c r="A90" s="3">
        <f>IF(C90="","","T-"&amp;TEXT(ROW()-5,"000"))</f>
        <v/>
      </c>
      <c r="B90" s="15" t="n"/>
      <c r="C90" s="16" t="n"/>
      <c r="D90" s="16" t="n"/>
      <c r="E90" s="24" t="n"/>
      <c r="F90" s="18" t="n"/>
      <c r="G90" s="18" t="n"/>
      <c r="H90" s="18" t="n"/>
      <c r="I90" s="18" t="n"/>
      <c r="J90" s="18" t="n"/>
      <c r="K90" s="18" t="n"/>
      <c r="L90" s="18" t="n"/>
      <c r="M90" s="18" t="n"/>
      <c r="N90" s="18" t="n"/>
      <c r="O90" s="18" t="n"/>
      <c r="P90" s="18" t="n"/>
      <c r="Q90" s="18" t="n"/>
      <c r="R90" s="12">
        <f>IF(C90="","",COUNTIF(H90:Q90,"R")+COUNTIF(H90:Q90,"R/A"))</f>
        <v/>
      </c>
      <c r="S90" s="12">
        <f>IF(C90="","",COUNTIF(H90:Q90,"A")+COUNTIF(H90:Q90,"R/A"))</f>
        <v/>
      </c>
      <c r="T90" s="12">
        <f>IF(C90="","",COUNTIF(H90:Q90,"C"))</f>
        <v/>
      </c>
      <c r="U90" s="12">
        <f>IF(C90="","",COUNTIF(H90:Q90,"I"))</f>
        <v/>
      </c>
      <c r="V90" s="3">
        <f>IF(C90="","",IF(S90&lt;&gt;1,"À corriger",IF(R90=0,"À corriger","Complet")))</f>
        <v/>
      </c>
      <c r="W90" s="3">
        <f>IF(C90="","",IF(E90="","Échéance absente",IF(AND(G90&lt;&gt;"Terminée",E90&lt;Paramètres!$B$2),"En retard","")))</f>
        <v/>
      </c>
      <c r="X90" s="16" t="n"/>
    </row>
    <row r="91" ht="24" customHeight="1">
      <c r="A91" s="7">
        <f>IF(C91="","","T-"&amp;TEXT(ROW()-5,"000"))</f>
        <v/>
      </c>
      <c r="B91" s="15" t="n"/>
      <c r="C91" s="16" t="n"/>
      <c r="D91" s="16" t="n"/>
      <c r="E91" s="24" t="n"/>
      <c r="F91" s="18" t="n"/>
      <c r="G91" s="18" t="n"/>
      <c r="H91" s="18" t="n"/>
      <c r="I91" s="18" t="n"/>
      <c r="J91" s="18" t="n"/>
      <c r="K91" s="18" t="n"/>
      <c r="L91" s="18" t="n"/>
      <c r="M91" s="18" t="n"/>
      <c r="N91" s="18" t="n"/>
      <c r="O91" s="18" t="n"/>
      <c r="P91" s="18" t="n"/>
      <c r="Q91" s="18" t="n"/>
      <c r="R91" s="14">
        <f>IF(C91="","",COUNTIF(H91:Q91,"R")+COUNTIF(H91:Q91,"R/A"))</f>
        <v/>
      </c>
      <c r="S91" s="14">
        <f>IF(C91="","",COUNTIF(H91:Q91,"A")+COUNTIF(H91:Q91,"R/A"))</f>
        <v/>
      </c>
      <c r="T91" s="14">
        <f>IF(C91="","",COUNTIF(H91:Q91,"C"))</f>
        <v/>
      </c>
      <c r="U91" s="14">
        <f>IF(C91="","",COUNTIF(H91:Q91,"I"))</f>
        <v/>
      </c>
      <c r="V91" s="7">
        <f>IF(C91="","",IF(S91&lt;&gt;1,"À corriger",IF(R91=0,"À corriger","Complet")))</f>
        <v/>
      </c>
      <c r="W91" s="7">
        <f>IF(C91="","",IF(E91="","Échéance absente",IF(AND(G91&lt;&gt;"Terminée",E91&lt;Paramètres!$B$2),"En retard","")))</f>
        <v/>
      </c>
      <c r="X91" s="16" t="n"/>
    </row>
    <row r="92" ht="24" customHeight="1">
      <c r="A92" s="3">
        <f>IF(C92="","","T-"&amp;TEXT(ROW()-5,"000"))</f>
        <v/>
      </c>
      <c r="B92" s="15" t="n"/>
      <c r="C92" s="16" t="n"/>
      <c r="D92" s="16" t="n"/>
      <c r="E92" s="24" t="n"/>
      <c r="F92" s="18" t="n"/>
      <c r="G92" s="18" t="n"/>
      <c r="H92" s="18" t="n"/>
      <c r="I92" s="18" t="n"/>
      <c r="J92" s="18" t="n"/>
      <c r="K92" s="18" t="n"/>
      <c r="L92" s="18" t="n"/>
      <c r="M92" s="18" t="n"/>
      <c r="N92" s="18" t="n"/>
      <c r="O92" s="18" t="n"/>
      <c r="P92" s="18" t="n"/>
      <c r="Q92" s="18" t="n"/>
      <c r="R92" s="12">
        <f>IF(C92="","",COUNTIF(H92:Q92,"R")+COUNTIF(H92:Q92,"R/A"))</f>
        <v/>
      </c>
      <c r="S92" s="12">
        <f>IF(C92="","",COUNTIF(H92:Q92,"A")+COUNTIF(H92:Q92,"R/A"))</f>
        <v/>
      </c>
      <c r="T92" s="12">
        <f>IF(C92="","",COUNTIF(H92:Q92,"C"))</f>
        <v/>
      </c>
      <c r="U92" s="12">
        <f>IF(C92="","",COUNTIF(H92:Q92,"I"))</f>
        <v/>
      </c>
      <c r="V92" s="3">
        <f>IF(C92="","",IF(S92&lt;&gt;1,"À corriger",IF(R92=0,"À corriger","Complet")))</f>
        <v/>
      </c>
      <c r="W92" s="3">
        <f>IF(C92="","",IF(E92="","Échéance absente",IF(AND(G92&lt;&gt;"Terminée",E92&lt;Paramètres!$B$2),"En retard","")))</f>
        <v/>
      </c>
      <c r="X92" s="16" t="n"/>
    </row>
    <row r="93" ht="24" customHeight="1">
      <c r="A93" s="7">
        <f>IF(C93="","","T-"&amp;TEXT(ROW()-5,"000"))</f>
        <v/>
      </c>
      <c r="B93" s="15" t="n"/>
      <c r="C93" s="16" t="n"/>
      <c r="D93" s="16" t="n"/>
      <c r="E93" s="24" t="n"/>
      <c r="F93" s="18" t="n"/>
      <c r="G93" s="18" t="n"/>
      <c r="H93" s="18" t="n"/>
      <c r="I93" s="18" t="n"/>
      <c r="J93" s="18" t="n"/>
      <c r="K93" s="18" t="n"/>
      <c r="L93" s="18" t="n"/>
      <c r="M93" s="18" t="n"/>
      <c r="N93" s="18" t="n"/>
      <c r="O93" s="18" t="n"/>
      <c r="P93" s="18" t="n"/>
      <c r="Q93" s="18" t="n"/>
      <c r="R93" s="14">
        <f>IF(C93="","",COUNTIF(H93:Q93,"R")+COUNTIF(H93:Q93,"R/A"))</f>
        <v/>
      </c>
      <c r="S93" s="14">
        <f>IF(C93="","",COUNTIF(H93:Q93,"A")+COUNTIF(H93:Q93,"R/A"))</f>
        <v/>
      </c>
      <c r="T93" s="14">
        <f>IF(C93="","",COUNTIF(H93:Q93,"C"))</f>
        <v/>
      </c>
      <c r="U93" s="14">
        <f>IF(C93="","",COUNTIF(H93:Q93,"I"))</f>
        <v/>
      </c>
      <c r="V93" s="7">
        <f>IF(C93="","",IF(S93&lt;&gt;1,"À corriger",IF(R93=0,"À corriger","Complet")))</f>
        <v/>
      </c>
      <c r="W93" s="7">
        <f>IF(C93="","",IF(E93="","Échéance absente",IF(AND(G93&lt;&gt;"Terminée",E93&lt;Paramètres!$B$2),"En retard","")))</f>
        <v/>
      </c>
      <c r="X93" s="16" t="n"/>
    </row>
    <row r="94" ht="24" customHeight="1">
      <c r="A94" s="3">
        <f>IF(C94="","","T-"&amp;TEXT(ROW()-5,"000"))</f>
        <v/>
      </c>
      <c r="B94" s="15" t="n"/>
      <c r="C94" s="16" t="n"/>
      <c r="D94" s="16" t="n"/>
      <c r="E94" s="24" t="n"/>
      <c r="F94" s="18" t="n"/>
      <c r="G94" s="18" t="n"/>
      <c r="H94" s="18" t="n"/>
      <c r="I94" s="18" t="n"/>
      <c r="J94" s="18" t="n"/>
      <c r="K94" s="18" t="n"/>
      <c r="L94" s="18" t="n"/>
      <c r="M94" s="18" t="n"/>
      <c r="N94" s="18" t="n"/>
      <c r="O94" s="18" t="n"/>
      <c r="P94" s="18" t="n"/>
      <c r="Q94" s="18" t="n"/>
      <c r="R94" s="12">
        <f>IF(C94="","",COUNTIF(H94:Q94,"R")+COUNTIF(H94:Q94,"R/A"))</f>
        <v/>
      </c>
      <c r="S94" s="12">
        <f>IF(C94="","",COUNTIF(H94:Q94,"A")+COUNTIF(H94:Q94,"R/A"))</f>
        <v/>
      </c>
      <c r="T94" s="12">
        <f>IF(C94="","",COUNTIF(H94:Q94,"C"))</f>
        <v/>
      </c>
      <c r="U94" s="12">
        <f>IF(C94="","",COUNTIF(H94:Q94,"I"))</f>
        <v/>
      </c>
      <c r="V94" s="3">
        <f>IF(C94="","",IF(S94&lt;&gt;1,"À corriger",IF(R94=0,"À corriger","Complet")))</f>
        <v/>
      </c>
      <c r="W94" s="3">
        <f>IF(C94="","",IF(E94="","Échéance absente",IF(AND(G94&lt;&gt;"Terminée",E94&lt;Paramètres!$B$2),"En retard","")))</f>
        <v/>
      </c>
      <c r="X94" s="16" t="n"/>
    </row>
    <row r="95" ht="24" customHeight="1">
      <c r="A95" s="7">
        <f>IF(C95="","","T-"&amp;TEXT(ROW()-5,"000"))</f>
        <v/>
      </c>
      <c r="B95" s="15" t="n"/>
      <c r="C95" s="16" t="n"/>
      <c r="D95" s="16" t="n"/>
      <c r="E95" s="24" t="n"/>
      <c r="F95" s="18" t="n"/>
      <c r="G95" s="18" t="n"/>
      <c r="H95" s="18" t="n"/>
      <c r="I95" s="18" t="n"/>
      <c r="J95" s="18" t="n"/>
      <c r="K95" s="18" t="n"/>
      <c r="L95" s="18" t="n"/>
      <c r="M95" s="18" t="n"/>
      <c r="N95" s="18" t="n"/>
      <c r="O95" s="18" t="n"/>
      <c r="P95" s="18" t="n"/>
      <c r="Q95" s="18" t="n"/>
      <c r="R95" s="14">
        <f>IF(C95="","",COUNTIF(H95:Q95,"R")+COUNTIF(H95:Q95,"R/A"))</f>
        <v/>
      </c>
      <c r="S95" s="14">
        <f>IF(C95="","",COUNTIF(H95:Q95,"A")+COUNTIF(H95:Q95,"R/A"))</f>
        <v/>
      </c>
      <c r="T95" s="14">
        <f>IF(C95="","",COUNTIF(H95:Q95,"C"))</f>
        <v/>
      </c>
      <c r="U95" s="14">
        <f>IF(C95="","",COUNTIF(H95:Q95,"I"))</f>
        <v/>
      </c>
      <c r="V95" s="7">
        <f>IF(C95="","",IF(S95&lt;&gt;1,"À corriger",IF(R95=0,"À corriger","Complet")))</f>
        <v/>
      </c>
      <c r="W95" s="7">
        <f>IF(C95="","",IF(E95="","Échéance absente",IF(AND(G95&lt;&gt;"Terminée",E95&lt;Paramètres!$B$2),"En retard","")))</f>
        <v/>
      </c>
      <c r="X95" s="16" t="n"/>
    </row>
    <row r="96" ht="24" customHeight="1">
      <c r="A96" s="3">
        <f>IF(C96="","","T-"&amp;TEXT(ROW()-5,"000"))</f>
        <v/>
      </c>
      <c r="B96" s="15" t="n"/>
      <c r="C96" s="16" t="n"/>
      <c r="D96" s="16" t="n"/>
      <c r="E96" s="24" t="n"/>
      <c r="F96" s="18" t="n"/>
      <c r="G96" s="18" t="n"/>
      <c r="H96" s="18" t="n"/>
      <c r="I96" s="18" t="n"/>
      <c r="J96" s="18" t="n"/>
      <c r="K96" s="18" t="n"/>
      <c r="L96" s="18" t="n"/>
      <c r="M96" s="18" t="n"/>
      <c r="N96" s="18" t="n"/>
      <c r="O96" s="18" t="n"/>
      <c r="P96" s="18" t="n"/>
      <c r="Q96" s="18" t="n"/>
      <c r="R96" s="12">
        <f>IF(C96="","",COUNTIF(H96:Q96,"R")+COUNTIF(H96:Q96,"R/A"))</f>
        <v/>
      </c>
      <c r="S96" s="12">
        <f>IF(C96="","",COUNTIF(H96:Q96,"A")+COUNTIF(H96:Q96,"R/A"))</f>
        <v/>
      </c>
      <c r="T96" s="12">
        <f>IF(C96="","",COUNTIF(H96:Q96,"C"))</f>
        <v/>
      </c>
      <c r="U96" s="12">
        <f>IF(C96="","",COUNTIF(H96:Q96,"I"))</f>
        <v/>
      </c>
      <c r="V96" s="3">
        <f>IF(C96="","",IF(S96&lt;&gt;1,"À corriger",IF(R96=0,"À corriger","Complet")))</f>
        <v/>
      </c>
      <c r="W96" s="3">
        <f>IF(C96="","",IF(E96="","Échéance absente",IF(AND(G96&lt;&gt;"Terminée",E96&lt;Paramètres!$B$2),"En retard","")))</f>
        <v/>
      </c>
      <c r="X96" s="16" t="n"/>
    </row>
    <row r="97" ht="24" customHeight="1">
      <c r="A97" s="7">
        <f>IF(C97="","","T-"&amp;TEXT(ROW()-5,"000"))</f>
        <v/>
      </c>
      <c r="B97" s="15" t="n"/>
      <c r="C97" s="16" t="n"/>
      <c r="D97" s="16" t="n"/>
      <c r="E97" s="24" t="n"/>
      <c r="F97" s="18" t="n"/>
      <c r="G97" s="18" t="n"/>
      <c r="H97" s="18" t="n"/>
      <c r="I97" s="18" t="n"/>
      <c r="J97" s="18" t="n"/>
      <c r="K97" s="18" t="n"/>
      <c r="L97" s="18" t="n"/>
      <c r="M97" s="18" t="n"/>
      <c r="N97" s="18" t="n"/>
      <c r="O97" s="18" t="n"/>
      <c r="P97" s="18" t="n"/>
      <c r="Q97" s="18" t="n"/>
      <c r="R97" s="14">
        <f>IF(C97="","",COUNTIF(H97:Q97,"R")+COUNTIF(H97:Q97,"R/A"))</f>
        <v/>
      </c>
      <c r="S97" s="14">
        <f>IF(C97="","",COUNTIF(H97:Q97,"A")+COUNTIF(H97:Q97,"R/A"))</f>
        <v/>
      </c>
      <c r="T97" s="14">
        <f>IF(C97="","",COUNTIF(H97:Q97,"C"))</f>
        <v/>
      </c>
      <c r="U97" s="14">
        <f>IF(C97="","",COUNTIF(H97:Q97,"I"))</f>
        <v/>
      </c>
      <c r="V97" s="7">
        <f>IF(C97="","",IF(S97&lt;&gt;1,"À corriger",IF(R97=0,"À corriger","Complet")))</f>
        <v/>
      </c>
      <c r="W97" s="7">
        <f>IF(C97="","",IF(E97="","Échéance absente",IF(AND(G97&lt;&gt;"Terminée",E97&lt;Paramètres!$B$2),"En retard","")))</f>
        <v/>
      </c>
      <c r="X97" s="16" t="n"/>
    </row>
    <row r="98" ht="24" customHeight="1">
      <c r="A98" s="3">
        <f>IF(C98="","","T-"&amp;TEXT(ROW()-5,"000"))</f>
        <v/>
      </c>
      <c r="B98" s="15" t="n"/>
      <c r="C98" s="16" t="n"/>
      <c r="D98" s="16" t="n"/>
      <c r="E98" s="24" t="n"/>
      <c r="F98" s="18" t="n"/>
      <c r="G98" s="18" t="n"/>
      <c r="H98" s="18" t="n"/>
      <c r="I98" s="18" t="n"/>
      <c r="J98" s="18" t="n"/>
      <c r="K98" s="18" t="n"/>
      <c r="L98" s="18" t="n"/>
      <c r="M98" s="18" t="n"/>
      <c r="N98" s="18" t="n"/>
      <c r="O98" s="18" t="n"/>
      <c r="P98" s="18" t="n"/>
      <c r="Q98" s="18" t="n"/>
      <c r="R98" s="12">
        <f>IF(C98="","",COUNTIF(H98:Q98,"R")+COUNTIF(H98:Q98,"R/A"))</f>
        <v/>
      </c>
      <c r="S98" s="12">
        <f>IF(C98="","",COUNTIF(H98:Q98,"A")+COUNTIF(H98:Q98,"R/A"))</f>
        <v/>
      </c>
      <c r="T98" s="12">
        <f>IF(C98="","",COUNTIF(H98:Q98,"C"))</f>
        <v/>
      </c>
      <c r="U98" s="12">
        <f>IF(C98="","",COUNTIF(H98:Q98,"I"))</f>
        <v/>
      </c>
      <c r="V98" s="3">
        <f>IF(C98="","",IF(S98&lt;&gt;1,"À corriger",IF(R98=0,"À corriger","Complet")))</f>
        <v/>
      </c>
      <c r="W98" s="3">
        <f>IF(C98="","",IF(E98="","Échéance absente",IF(AND(G98&lt;&gt;"Terminée",E98&lt;Paramètres!$B$2),"En retard","")))</f>
        <v/>
      </c>
      <c r="X98" s="16" t="n"/>
    </row>
    <row r="99" ht="24" customHeight="1">
      <c r="A99" s="7">
        <f>IF(C99="","","T-"&amp;TEXT(ROW()-5,"000"))</f>
        <v/>
      </c>
      <c r="B99" s="15" t="n"/>
      <c r="C99" s="16" t="n"/>
      <c r="D99" s="16" t="n"/>
      <c r="E99" s="24" t="n"/>
      <c r="F99" s="18" t="n"/>
      <c r="G99" s="18" t="n"/>
      <c r="H99" s="18" t="n"/>
      <c r="I99" s="18" t="n"/>
      <c r="J99" s="18" t="n"/>
      <c r="K99" s="18" t="n"/>
      <c r="L99" s="18" t="n"/>
      <c r="M99" s="18" t="n"/>
      <c r="N99" s="18" t="n"/>
      <c r="O99" s="18" t="n"/>
      <c r="P99" s="18" t="n"/>
      <c r="Q99" s="18" t="n"/>
      <c r="R99" s="14">
        <f>IF(C99="","",COUNTIF(H99:Q99,"R")+COUNTIF(H99:Q99,"R/A"))</f>
        <v/>
      </c>
      <c r="S99" s="14">
        <f>IF(C99="","",COUNTIF(H99:Q99,"A")+COUNTIF(H99:Q99,"R/A"))</f>
        <v/>
      </c>
      <c r="T99" s="14">
        <f>IF(C99="","",COUNTIF(H99:Q99,"C"))</f>
        <v/>
      </c>
      <c r="U99" s="14">
        <f>IF(C99="","",COUNTIF(H99:Q99,"I"))</f>
        <v/>
      </c>
      <c r="V99" s="7">
        <f>IF(C99="","",IF(S99&lt;&gt;1,"À corriger",IF(R99=0,"À corriger","Complet")))</f>
        <v/>
      </c>
      <c r="W99" s="7">
        <f>IF(C99="","",IF(E99="","Échéance absente",IF(AND(G99&lt;&gt;"Terminée",E99&lt;Paramètres!$B$2),"En retard","")))</f>
        <v/>
      </c>
      <c r="X99" s="16" t="n"/>
    </row>
    <row r="100" ht="24" customHeight="1">
      <c r="A100" s="3">
        <f>IF(C100="","","T-"&amp;TEXT(ROW()-5,"000"))</f>
        <v/>
      </c>
      <c r="B100" s="15" t="n"/>
      <c r="C100" s="16" t="n"/>
      <c r="D100" s="16" t="n"/>
      <c r="E100" s="24" t="n"/>
      <c r="F100" s="18" t="n"/>
      <c r="G100" s="18" t="n"/>
      <c r="H100" s="18" t="n"/>
      <c r="I100" s="18" t="n"/>
      <c r="J100" s="18" t="n"/>
      <c r="K100" s="18" t="n"/>
      <c r="L100" s="18" t="n"/>
      <c r="M100" s="18" t="n"/>
      <c r="N100" s="18" t="n"/>
      <c r="O100" s="18" t="n"/>
      <c r="P100" s="18" t="n"/>
      <c r="Q100" s="18" t="n"/>
      <c r="R100" s="12">
        <f>IF(C100="","",COUNTIF(H100:Q100,"R")+COUNTIF(H100:Q100,"R/A"))</f>
        <v/>
      </c>
      <c r="S100" s="12">
        <f>IF(C100="","",COUNTIF(H100:Q100,"A")+COUNTIF(H100:Q100,"R/A"))</f>
        <v/>
      </c>
      <c r="T100" s="12">
        <f>IF(C100="","",COUNTIF(H100:Q100,"C"))</f>
        <v/>
      </c>
      <c r="U100" s="12">
        <f>IF(C100="","",COUNTIF(H100:Q100,"I"))</f>
        <v/>
      </c>
      <c r="V100" s="3">
        <f>IF(C100="","",IF(S100&lt;&gt;1,"À corriger",IF(R100=0,"À corriger","Complet")))</f>
        <v/>
      </c>
      <c r="W100" s="3">
        <f>IF(C100="","",IF(E100="","Échéance absente",IF(AND(G100&lt;&gt;"Terminée",E100&lt;Paramètres!$B$2),"En retard","")))</f>
        <v/>
      </c>
      <c r="X100" s="16" t="n"/>
    </row>
    <row r="101" ht="24" customHeight="1">
      <c r="A101" s="7">
        <f>IF(C101="","","T-"&amp;TEXT(ROW()-5,"000"))</f>
        <v/>
      </c>
      <c r="B101" s="15" t="n"/>
      <c r="C101" s="16" t="n"/>
      <c r="D101" s="16" t="n"/>
      <c r="E101" s="24" t="n"/>
      <c r="F101" s="18" t="n"/>
      <c r="G101" s="18" t="n"/>
      <c r="H101" s="18" t="n"/>
      <c r="I101" s="18" t="n"/>
      <c r="J101" s="18" t="n"/>
      <c r="K101" s="18" t="n"/>
      <c r="L101" s="18" t="n"/>
      <c r="M101" s="18" t="n"/>
      <c r="N101" s="18" t="n"/>
      <c r="O101" s="18" t="n"/>
      <c r="P101" s="18" t="n"/>
      <c r="Q101" s="18" t="n"/>
      <c r="R101" s="14">
        <f>IF(C101="","",COUNTIF(H101:Q101,"R")+COUNTIF(H101:Q101,"R/A"))</f>
        <v/>
      </c>
      <c r="S101" s="14">
        <f>IF(C101="","",COUNTIF(H101:Q101,"A")+COUNTIF(H101:Q101,"R/A"))</f>
        <v/>
      </c>
      <c r="T101" s="14">
        <f>IF(C101="","",COUNTIF(H101:Q101,"C"))</f>
        <v/>
      </c>
      <c r="U101" s="14">
        <f>IF(C101="","",COUNTIF(H101:Q101,"I"))</f>
        <v/>
      </c>
      <c r="V101" s="7">
        <f>IF(C101="","",IF(S101&lt;&gt;1,"À corriger",IF(R101=0,"À corriger","Complet")))</f>
        <v/>
      </c>
      <c r="W101" s="7">
        <f>IF(C101="","",IF(E101="","Échéance absente",IF(AND(G101&lt;&gt;"Terminée",E101&lt;Paramètres!$B$2),"En retard","")))</f>
        <v/>
      </c>
      <c r="X101" s="16" t="n"/>
    </row>
    <row r="102" ht="24" customHeight="1">
      <c r="A102" s="3">
        <f>IF(C102="","","T-"&amp;TEXT(ROW()-5,"000"))</f>
        <v/>
      </c>
      <c r="B102" s="15" t="n"/>
      <c r="C102" s="16" t="n"/>
      <c r="D102" s="16" t="n"/>
      <c r="E102" s="24" t="n"/>
      <c r="F102" s="18" t="n"/>
      <c r="G102" s="18" t="n"/>
      <c r="H102" s="18" t="n"/>
      <c r="I102" s="18" t="n"/>
      <c r="J102" s="18" t="n"/>
      <c r="K102" s="18" t="n"/>
      <c r="L102" s="18" t="n"/>
      <c r="M102" s="18" t="n"/>
      <c r="N102" s="18" t="n"/>
      <c r="O102" s="18" t="n"/>
      <c r="P102" s="18" t="n"/>
      <c r="Q102" s="18" t="n"/>
      <c r="R102" s="12">
        <f>IF(C102="","",COUNTIF(H102:Q102,"R")+COUNTIF(H102:Q102,"R/A"))</f>
        <v/>
      </c>
      <c r="S102" s="12">
        <f>IF(C102="","",COUNTIF(H102:Q102,"A")+COUNTIF(H102:Q102,"R/A"))</f>
        <v/>
      </c>
      <c r="T102" s="12">
        <f>IF(C102="","",COUNTIF(H102:Q102,"C"))</f>
        <v/>
      </c>
      <c r="U102" s="12">
        <f>IF(C102="","",COUNTIF(H102:Q102,"I"))</f>
        <v/>
      </c>
      <c r="V102" s="3">
        <f>IF(C102="","",IF(S102&lt;&gt;1,"À corriger",IF(R102=0,"À corriger","Complet")))</f>
        <v/>
      </c>
      <c r="W102" s="3">
        <f>IF(C102="","",IF(E102="","Échéance absente",IF(AND(G102&lt;&gt;"Terminée",E102&lt;Paramètres!$B$2),"En retard","")))</f>
        <v/>
      </c>
      <c r="X102" s="16" t="n"/>
    </row>
    <row r="103" ht="24" customHeight="1">
      <c r="A103" s="7">
        <f>IF(C103="","","T-"&amp;TEXT(ROW()-5,"000"))</f>
        <v/>
      </c>
      <c r="B103" s="15" t="n"/>
      <c r="C103" s="16" t="n"/>
      <c r="D103" s="16" t="n"/>
      <c r="E103" s="24" t="n"/>
      <c r="F103" s="18" t="n"/>
      <c r="G103" s="18" t="n"/>
      <c r="H103" s="18" t="n"/>
      <c r="I103" s="18" t="n"/>
      <c r="J103" s="18" t="n"/>
      <c r="K103" s="18" t="n"/>
      <c r="L103" s="18" t="n"/>
      <c r="M103" s="18" t="n"/>
      <c r="N103" s="18" t="n"/>
      <c r="O103" s="18" t="n"/>
      <c r="P103" s="18" t="n"/>
      <c r="Q103" s="18" t="n"/>
      <c r="R103" s="14">
        <f>IF(C103="","",COUNTIF(H103:Q103,"R")+COUNTIF(H103:Q103,"R/A"))</f>
        <v/>
      </c>
      <c r="S103" s="14">
        <f>IF(C103="","",COUNTIF(H103:Q103,"A")+COUNTIF(H103:Q103,"R/A"))</f>
        <v/>
      </c>
      <c r="T103" s="14">
        <f>IF(C103="","",COUNTIF(H103:Q103,"C"))</f>
        <v/>
      </c>
      <c r="U103" s="14">
        <f>IF(C103="","",COUNTIF(H103:Q103,"I"))</f>
        <v/>
      </c>
      <c r="V103" s="7">
        <f>IF(C103="","",IF(S103&lt;&gt;1,"À corriger",IF(R103=0,"À corriger","Complet")))</f>
        <v/>
      </c>
      <c r="W103" s="7">
        <f>IF(C103="","",IF(E103="","Échéance absente",IF(AND(G103&lt;&gt;"Terminée",E103&lt;Paramètres!$B$2),"En retard","")))</f>
        <v/>
      </c>
      <c r="X103" s="16" t="n"/>
    </row>
    <row r="104" ht="24" customHeight="1">
      <c r="A104" s="3">
        <f>IF(C104="","","T-"&amp;TEXT(ROW()-5,"000"))</f>
        <v/>
      </c>
      <c r="B104" s="15" t="n"/>
      <c r="C104" s="16" t="n"/>
      <c r="D104" s="16" t="n"/>
      <c r="E104" s="24" t="n"/>
      <c r="F104" s="18" t="n"/>
      <c r="G104" s="18" t="n"/>
      <c r="H104" s="18" t="n"/>
      <c r="I104" s="18" t="n"/>
      <c r="J104" s="18" t="n"/>
      <c r="K104" s="18" t="n"/>
      <c r="L104" s="18" t="n"/>
      <c r="M104" s="18" t="n"/>
      <c r="N104" s="18" t="n"/>
      <c r="O104" s="18" t="n"/>
      <c r="P104" s="18" t="n"/>
      <c r="Q104" s="18" t="n"/>
      <c r="R104" s="12">
        <f>IF(C104="","",COUNTIF(H104:Q104,"R")+COUNTIF(H104:Q104,"R/A"))</f>
        <v/>
      </c>
      <c r="S104" s="12">
        <f>IF(C104="","",COUNTIF(H104:Q104,"A")+COUNTIF(H104:Q104,"R/A"))</f>
        <v/>
      </c>
      <c r="T104" s="12">
        <f>IF(C104="","",COUNTIF(H104:Q104,"C"))</f>
        <v/>
      </c>
      <c r="U104" s="12">
        <f>IF(C104="","",COUNTIF(H104:Q104,"I"))</f>
        <v/>
      </c>
      <c r="V104" s="3">
        <f>IF(C104="","",IF(S104&lt;&gt;1,"À corriger",IF(R104=0,"À corriger","Complet")))</f>
        <v/>
      </c>
      <c r="W104" s="3">
        <f>IF(C104="","",IF(E104="","Échéance absente",IF(AND(G104&lt;&gt;"Terminée",E104&lt;Paramètres!$B$2),"En retard","")))</f>
        <v/>
      </c>
      <c r="X104" s="16" t="n"/>
    </row>
    <row r="105" ht="24" customHeight="1">
      <c r="A105" s="7">
        <f>IF(C105="","","T-"&amp;TEXT(ROW()-5,"000"))</f>
        <v/>
      </c>
      <c r="B105" s="15" t="n"/>
      <c r="C105" s="16" t="n"/>
      <c r="D105" s="16" t="n"/>
      <c r="E105" s="24" t="n"/>
      <c r="F105" s="18" t="n"/>
      <c r="G105" s="18" t="n"/>
      <c r="H105" s="18" t="n"/>
      <c r="I105" s="18" t="n"/>
      <c r="J105" s="18" t="n"/>
      <c r="K105" s="18" t="n"/>
      <c r="L105" s="18" t="n"/>
      <c r="M105" s="18" t="n"/>
      <c r="N105" s="18" t="n"/>
      <c r="O105" s="18" t="n"/>
      <c r="P105" s="18" t="n"/>
      <c r="Q105" s="18" t="n"/>
      <c r="R105" s="14">
        <f>IF(C105="","",COUNTIF(H105:Q105,"R")+COUNTIF(H105:Q105,"R/A"))</f>
        <v/>
      </c>
      <c r="S105" s="14">
        <f>IF(C105="","",COUNTIF(H105:Q105,"A")+COUNTIF(H105:Q105,"R/A"))</f>
        <v/>
      </c>
      <c r="T105" s="14">
        <f>IF(C105="","",COUNTIF(H105:Q105,"C"))</f>
        <v/>
      </c>
      <c r="U105" s="14">
        <f>IF(C105="","",COUNTIF(H105:Q105,"I"))</f>
        <v/>
      </c>
      <c r="V105" s="7">
        <f>IF(C105="","",IF(S105&lt;&gt;1,"À corriger",IF(R105=0,"À corriger","Complet")))</f>
        <v/>
      </c>
      <c r="W105" s="7">
        <f>IF(C105="","",IF(E105="","Échéance absente",IF(AND(G105&lt;&gt;"Terminée",E105&lt;Paramètres!$B$2),"En retard","")))</f>
        <v/>
      </c>
      <c r="X105" s="16" t="n"/>
    </row>
  </sheetData>
  <autoFilter ref="A5:X105"/>
  <mergeCells count="1">
    <mergeCell ref="A1:X1"/>
  </mergeCells>
  <conditionalFormatting sqref="V6:V105">
    <cfRule type="expression" priority="1" dxfId="1">
      <formula>$V6="À corriger"</formula>
    </cfRule>
    <cfRule type="expression" priority="2" dxfId="2">
      <formula>$V6="Complet"</formula>
    </cfRule>
  </conditionalFormatting>
  <conditionalFormatting sqref="W6:W105">
    <cfRule type="expression" priority="3" dxfId="0">
      <formula>OR($W6="En retard",$W6="Échéance absente")</formula>
    </cfRule>
  </conditionalFormatting>
  <conditionalFormatting sqref="E6:E105">
    <cfRule type="expression" priority="4" dxfId="0">
      <formula>OR($W6="En retard",$W6="Échéance absente")</formula>
    </cfRule>
  </conditionalFormatting>
  <conditionalFormatting sqref="G6:G105">
    <cfRule type="expression" priority="5" dxfId="3">
      <formula>$G6="Terminée"</formula>
    </cfRule>
  </conditionalFormatting>
  <conditionalFormatting sqref="H5:Q5">
    <cfRule type="expression" priority="6" dxfId="1">
      <formula>AND(H$5="",COUNTA(H$6:H$105)&gt;0)</formula>
    </cfRule>
  </conditionalFormatting>
  <dataValidations count="5">
    <dataValidation sqref="B6:B105" showDropDown="0" showInputMessage="0" showErrorMessage="1" allowBlank="0" errorTitle="Phase non valide" error="Choisissez une phase de la liste ou laissez la cellule vide." type="list">
      <formula1>INDIRECT("'Paramètres'!$D$7:$D$16")</formula1>
    </dataValidation>
    <dataValidation sqref="E6:E105" showDropDown="0" showInputMessage="0" showErrorMessage="1" allowBlank="0" errorTitle="Échéance non valide" error="Saisissez une date Excel valide ou laissez la cellule vide." type="date" operator="between">
      <formula1>DATE(1900,1,1)</formula1>
      <formula2>DATE(9999,12,31)</formula2>
    </dataValidation>
    <dataValidation sqref="F6:F105" showDropDown="0" showInputMessage="0" showErrorMessage="1" allowBlank="0" errorTitle="Priorité non valide" error="Choisissez une priorité de la liste ou laissez la cellule vide." type="list">
      <formula1>INDIRECT("'Paramètres'!$E$7:$E$9")</formula1>
    </dataValidation>
    <dataValidation sqref="G6:G105" showDropDown="0" showInputMessage="0" showErrorMessage="1" allowBlank="0" errorTitle="Statut non valide" error="Choisissez un statut de la liste ou laissez la cellule vide." type="list">
      <formula1>INDIRECT("'Paramètres'!$F$7:$F$10")</formula1>
    </dataValidation>
    <dataValidation sqref="H6:Q105" showDropDown="0" showInputMessage="0" showErrorMessage="1" allowBlank="0" errorTitle="Code RACI non valide" error="Choisissez R, A, C, I ou R/A, ou laissez la cellule vide." type="list">
      <formula1>INDIRECT("'Paramètres'!$G$7:$G$11")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DF5149"/>
    <outlinePr summaryBelow="1" summaryRight="1"/>
    <pageSetUpPr/>
  </sheetPr>
  <dimension ref="A1:G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47" customWidth="1" min="2" max="2"/>
    <col width="3" customWidth="1" min="3" max="3"/>
    <col width="20" customWidth="1" min="4" max="4"/>
    <col width="16" customWidth="1" min="5" max="5"/>
    <col width="16" customWidth="1" min="6" max="6"/>
    <col width="16" customWidth="1" min="7" max="7"/>
  </cols>
  <sheetData>
    <row r="1" ht="30" customHeight="1">
      <c r="A1" s="1" t="inlineStr">
        <is>
          <t>Paramètres de la matrice RACI</t>
        </is>
      </c>
      <c r="B1" s="20" t="n"/>
      <c r="C1" s="20" t="n"/>
      <c r="D1" s="20" t="n"/>
      <c r="E1" s="20" t="n"/>
      <c r="F1" s="20" t="n"/>
      <c r="G1" s="21" t="n"/>
    </row>
    <row r="2">
      <c r="A2" s="2" t="inlineStr">
        <is>
          <t>Date d’analyse</t>
        </is>
      </c>
      <c r="B2" s="24" t="n">
        <v>46272</v>
      </c>
    </row>
    <row r="3">
      <c r="A3" s="2" t="inlineStr">
        <is>
          <t>Seuil indicatif de responsabilités R par rôle</t>
        </is>
      </c>
      <c r="B3" s="19" t="n">
        <v>15</v>
      </c>
    </row>
    <row r="4"/>
    <row r="5"/>
    <row r="6" ht="34" customHeight="1">
      <c r="A6" s="10" t="inlineStr">
        <is>
          <t>N°</t>
        </is>
      </c>
      <c r="B6" s="10" t="inlineStr">
        <is>
          <t>Libellé du rôle</t>
        </is>
      </c>
      <c r="C6" s="10" t="n"/>
      <c r="D6" s="10" t="inlineStr">
        <is>
          <t>Phases</t>
        </is>
      </c>
      <c r="E6" s="10" t="inlineStr">
        <is>
          <t>Priorités</t>
        </is>
      </c>
      <c r="F6" s="10" t="inlineStr">
        <is>
          <t>Statuts</t>
        </is>
      </c>
      <c r="G6" s="10" t="inlineStr">
        <is>
          <t>Codes RACI</t>
        </is>
      </c>
    </row>
    <row r="7">
      <c r="A7" s="3" t="n">
        <v>1</v>
      </c>
      <c r="B7" s="15" t="inlineStr">
        <is>
          <t>Direction de projet</t>
        </is>
      </c>
      <c r="C7" s="3" t="n"/>
      <c r="D7" s="15" t="inlineStr">
        <is>
          <t>Cadrage</t>
        </is>
      </c>
      <c r="E7" s="15" t="inlineStr">
        <is>
          <t>Haute</t>
        </is>
      </c>
      <c r="F7" s="15" t="inlineStr">
        <is>
          <t>À faire</t>
        </is>
      </c>
      <c r="G7" s="15" t="inlineStr">
        <is>
          <t>R</t>
        </is>
      </c>
    </row>
    <row r="8">
      <c r="A8" s="7" t="n">
        <v>2</v>
      </c>
      <c r="B8" s="15" t="inlineStr">
        <is>
          <t>Coordination</t>
        </is>
      </c>
      <c r="C8" s="7" t="n"/>
      <c r="D8" s="15" t="inlineStr">
        <is>
          <t>Programme</t>
        </is>
      </c>
      <c r="E8" s="15" t="inlineStr">
        <is>
          <t>Moyenne</t>
        </is>
      </c>
      <c r="F8" s="15" t="inlineStr">
        <is>
          <t>En cours</t>
        </is>
      </c>
      <c r="G8" s="15" t="inlineStr">
        <is>
          <t>A</t>
        </is>
      </c>
    </row>
    <row r="9">
      <c r="A9" s="3" t="n">
        <v>3</v>
      </c>
      <c r="B9" s="15" t="inlineStr">
        <is>
          <t>Logistique</t>
        </is>
      </c>
      <c r="C9" s="3" t="n"/>
      <c r="D9" s="15" t="inlineStr">
        <is>
          <t>Planification</t>
        </is>
      </c>
      <c r="E9" s="15" t="inlineStr">
        <is>
          <t>Basse</t>
        </is>
      </c>
      <c r="F9" s="15" t="inlineStr">
        <is>
          <t>Bloquée</t>
        </is>
      </c>
      <c r="G9" s="15" t="inlineStr">
        <is>
          <t>C</t>
        </is>
      </c>
    </row>
    <row r="10">
      <c r="A10" s="7" t="n">
        <v>4</v>
      </c>
      <c r="B10" s="15" t="inlineStr">
        <is>
          <t>Contenu</t>
        </is>
      </c>
      <c r="C10" s="7" t="n"/>
      <c r="D10" s="15" t="inlineStr">
        <is>
          <t>Logistique</t>
        </is>
      </c>
      <c r="E10" s="13" t="n"/>
      <c r="F10" s="15" t="inlineStr">
        <is>
          <t>Terminée</t>
        </is>
      </c>
      <c r="G10" s="15" t="inlineStr">
        <is>
          <t>I</t>
        </is>
      </c>
    </row>
    <row r="11">
      <c r="A11" s="3" t="n">
        <v>5</v>
      </c>
      <c r="B11" s="15" t="inlineStr">
        <is>
          <t>Communication</t>
        </is>
      </c>
      <c r="C11" s="3" t="n"/>
      <c r="D11" s="15" t="inlineStr">
        <is>
          <t>Technique</t>
        </is>
      </c>
      <c r="E11" s="11" t="n"/>
      <c r="F11" s="11" t="n"/>
      <c r="G11" s="15" t="inlineStr">
        <is>
          <t>R/A</t>
        </is>
      </c>
    </row>
    <row r="12">
      <c r="A12" s="7" t="n">
        <v>6</v>
      </c>
      <c r="B12" s="15" t="inlineStr">
        <is>
          <t>Technique</t>
        </is>
      </c>
      <c r="C12" s="7" t="n"/>
      <c r="D12" s="15" t="inlineStr">
        <is>
          <t>Communication</t>
        </is>
      </c>
      <c r="E12" s="13" t="n"/>
      <c r="F12" s="13" t="n"/>
      <c r="G12" s="13" t="n"/>
    </row>
    <row r="13">
      <c r="A13" s="3" t="n">
        <v>7</v>
      </c>
      <c r="B13" s="15" t="inlineStr">
        <is>
          <t>Accueil</t>
        </is>
      </c>
      <c r="C13" s="3" t="n"/>
      <c r="D13" s="15" t="inlineStr">
        <is>
          <t>Intervenants</t>
        </is>
      </c>
      <c r="E13" s="11" t="n"/>
      <c r="F13" s="11" t="n"/>
      <c r="G13" s="11" t="n"/>
    </row>
    <row r="14">
      <c r="A14" s="7" t="n">
        <v>8</v>
      </c>
      <c r="B14" s="15" t="inlineStr">
        <is>
          <t>Partenariats</t>
        </is>
      </c>
      <c r="C14" s="7" t="n"/>
      <c r="D14" s="15" t="inlineStr">
        <is>
          <t>Accueil</t>
        </is>
      </c>
      <c r="E14" s="13" t="n"/>
      <c r="F14" s="13" t="n"/>
      <c r="G14" s="13" t="n"/>
    </row>
    <row r="15">
      <c r="A15" s="3" t="n">
        <v>9</v>
      </c>
      <c r="B15" s="15" t="inlineStr">
        <is>
          <t>Administration</t>
        </is>
      </c>
      <c r="C15" s="3" t="n"/>
      <c r="D15" s="15" t="inlineStr">
        <is>
          <t>Clôture</t>
        </is>
      </c>
      <c r="E15" s="11" t="n"/>
      <c r="F15" s="11" t="n"/>
      <c r="G15" s="11" t="n"/>
    </row>
    <row r="16">
      <c r="A16" s="7" t="n">
        <v>10</v>
      </c>
      <c r="B16" s="15" t="inlineStr">
        <is>
          <t>Direction</t>
        </is>
      </c>
      <c r="C16" s="7" t="n"/>
      <c r="D16" s="15" t="n"/>
      <c r="E16" s="13" t="n"/>
      <c r="F16" s="13" t="n"/>
      <c r="G16" s="13" t="n"/>
    </row>
    <row r="17"/>
    <row r="18" ht="44" customHeight="1">
      <c r="A18" s="2" t="inlineStr">
        <is>
          <t>Note</t>
        </is>
      </c>
      <c r="B18" s="5" t="inlineStr">
        <is>
          <t>Le seuil de charge est indicatif et doit être adapté au contexte du projet. Il ne constitue ni une norme ni une garantie contractuelle ou réglementaire.</t>
        </is>
      </c>
    </row>
    <row r="19" ht="48" customHeight="1">
      <c r="A19" s="2" t="inlineStr">
        <is>
          <t>Périmètre</t>
        </is>
      </c>
      <c r="B19" s="5" t="inlineStr">
        <is>
          <t>Cet outil répartit les responsabilités RACI. Il ne remplace ni planning détaillé, ni budget, ni annuaire, ni billetterie ou CRM.</t>
        </is>
      </c>
    </row>
  </sheetData>
  <autoFilter ref="A6:B16"/>
  <mergeCells count="1">
    <mergeCell ref="A1:G1"/>
  </mergeCells>
  <conditionalFormatting sqref="B7">
    <cfRule type="expression" priority="1" dxfId="1">
      <formula>AND($B7="",COUNTA(INDIRECT("'Matrice RACI'!$H$6:$H$105"))&gt;0)</formula>
    </cfRule>
  </conditionalFormatting>
  <conditionalFormatting sqref="B8">
    <cfRule type="expression" priority="2" dxfId="1">
      <formula>AND($B8="",COUNTA(INDIRECT("'Matrice RACI'!$I$6:$I$105"))&gt;0)</formula>
    </cfRule>
  </conditionalFormatting>
  <conditionalFormatting sqref="B9">
    <cfRule type="expression" priority="3" dxfId="1">
      <formula>AND($B9="",COUNTA(INDIRECT("'Matrice RACI'!$J$6:$J$105"))&gt;0)</formula>
    </cfRule>
  </conditionalFormatting>
  <conditionalFormatting sqref="B10">
    <cfRule type="expression" priority="4" dxfId="1">
      <formula>AND($B10="",COUNTA(INDIRECT("'Matrice RACI'!$K$6:$K$105"))&gt;0)</formula>
    </cfRule>
  </conditionalFormatting>
  <conditionalFormatting sqref="B11">
    <cfRule type="expression" priority="5" dxfId="1">
      <formula>AND($B11="",COUNTA(INDIRECT("'Matrice RACI'!$L$6:$L$105"))&gt;0)</formula>
    </cfRule>
  </conditionalFormatting>
  <conditionalFormatting sqref="B12">
    <cfRule type="expression" priority="6" dxfId="1">
      <formula>AND($B12="",COUNTA(INDIRECT("'Matrice RACI'!$M$6:$M$105"))&gt;0)</formula>
    </cfRule>
  </conditionalFormatting>
  <conditionalFormatting sqref="B13">
    <cfRule type="expression" priority="7" dxfId="1">
      <formula>AND($B13="",COUNTA(INDIRECT("'Matrice RACI'!$N$6:$N$105"))&gt;0)</formula>
    </cfRule>
  </conditionalFormatting>
  <conditionalFormatting sqref="B14">
    <cfRule type="expression" priority="8" dxfId="1">
      <formula>AND($B14="",COUNTA(INDIRECT("'Matrice RACI'!$O$6:$O$105"))&gt;0)</formula>
    </cfRule>
  </conditionalFormatting>
  <conditionalFormatting sqref="B15">
    <cfRule type="expression" priority="9" dxfId="1">
      <formula>AND($B15="",COUNTA(INDIRECT("'Matrice RACI'!$P$6:$P$105"))&gt;0)</formula>
    </cfRule>
  </conditionalFormatting>
  <conditionalFormatting sqref="B16">
    <cfRule type="expression" priority="10" dxfId="1">
      <formula>AND($B16="",COUNTA(INDIRECT("'Matrice RACI'!$Q$6:$Q$105"))&gt;0)</formula>
    </cfRule>
  </conditionalFormatting>
  <dataValidations count="2">
    <dataValidation sqref="B2" showDropDown="0" showInputMessage="0" showErrorMessage="1" allowBlank="0" errorTitle="Date non valide" error="Saisissez une date Excel valide." type="date" operator="between">
      <formula1>DATE(1900,1,1)</formula1>
      <formula2>DATE(9999,12,31)</formula2>
    </dataValidation>
    <dataValidation sqref="B3" showDropDown="0" showInputMessage="0" showErrorMessage="1" allowBlank="0" errorTitle="Seuil non valide" error="Saisissez un nombre entier compris entre 0 et 1 000." type="whole" operator="between">
      <formula1>0</formula1>
      <formula2>1000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événementielle fictive</dc:creator>
  <dc:title xmlns:dc="http://purl.org/dc/elements/1.1/">Matrice RACI événementielle</dc:title>
  <dc:subject xmlns:dc="http://purl.org/dc/elements/1.1/">Répartition fictive des responsabilités d’un événement professionnel</dc:subject>
  <dcterms:created xmlns:dcterms="http://purl.org/dc/terms/" xmlns:xsi="http://www.w3.org/2001/XMLSchema-instance" xsi:type="dcterms:W3CDTF">2026-09-07T21:45:22Z</dcterms:created>
  <dcterms:modified xmlns:dcterms="http://purl.org/dc/terms/" xmlns:xsi="http://www.w3.org/2001/XMLSchema-instance" xsi:type="dcterms:W3CDTF">2026-09-07T21:45:23+00:00Z</dcterms:modified>
</cp:coreProperties>
</file>