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Décisions" sheetId="3" state="visible" r:id="rId3"/>
    <sheet xmlns:r="http://schemas.openxmlformats.org/officeDocument/2006/relationships" name="Paramètres" sheetId="4" state="visible" r:id="rId4"/>
  </sheets>
  <definedNames>
    <definedName name="_xlnm._FilterDatabase" localSheetId="1" hidden="1">'Checklist'!$A$1:$P$101</definedName>
    <definedName name="_xlnm._FilterDatabase" localSheetId="2" hidden="1">'Décisions'!$A$1:$H$101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 &quot;j&quot;"/>
    <numFmt numFmtId="166" formatCode="0 &quot;jours&quot;"/>
  </numFmts>
  <fonts count="8">
    <font>
      <name val="Calibri"/>
      <family val="2"/>
      <color theme="1"/>
      <sz val="11"/>
      <scheme val="minor"/>
    </font>
    <font>
      <name val="Aptos"/>
      <b val="1"/>
      <color rgb="00FFFFFF"/>
      <sz val="10"/>
    </font>
    <font>
      <name val="Aptos"/>
      <color rgb="00352646"/>
      <sz val="10"/>
    </font>
    <font>
      <name val="Aptos"/>
      <b val="1"/>
      <color rgb="00FFFFFF"/>
      <sz val="11"/>
    </font>
    <font>
      <name val="Aptos"/>
      <i val="1"/>
      <color rgb="00352646"/>
      <sz val="10"/>
    </font>
    <font>
      <name val="Aptos Display"/>
      <b val="1"/>
      <color rgb="00FFFFFF"/>
      <sz val="18"/>
    </font>
    <font>
      <name val="Aptos"/>
      <i val="1"/>
      <color rgb="006F6675"/>
      <sz val="9"/>
    </font>
    <font>
      <name val="Aptos"/>
      <b val="1"/>
      <color rgb="00352646"/>
      <sz val="10"/>
    </font>
  </fonts>
  <fills count="7">
    <fill>
      <patternFill/>
    </fill>
    <fill>
      <patternFill patternType="gray125"/>
    </fill>
    <fill>
      <patternFill patternType="solid">
        <fgColor rgb="00352646"/>
      </patternFill>
    </fill>
    <fill>
      <patternFill patternType="solid">
        <fgColor rgb="00FFF5ED"/>
      </patternFill>
    </fill>
    <fill>
      <patternFill patternType="solid">
        <fgColor rgb="00FFFFFF"/>
      </patternFill>
    </fill>
    <fill>
      <patternFill patternType="solid">
        <fgColor rgb="00FFF0AE"/>
      </patternFill>
    </fill>
    <fill>
      <patternFill patternType="solid">
        <fgColor rgb="00DF5149"/>
      </patternFill>
    </fill>
  </fills>
  <borders count="2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5" fillId="2" borderId="1" applyAlignment="1" applyProtection="1" pivotButton="0" quotePrefix="0" xfId="0">
      <alignment horizontal="left" vertical="center"/>
      <protection locked="0" hidden="0"/>
    </xf>
    <xf numFmtId="0" fontId="0" fillId="2" borderId="1" applyProtection="1" pivotButton="0" quotePrefix="0" xfId="0">
      <protection locked="0" hidden="0"/>
    </xf>
    <xf numFmtId="0" fontId="6" fillId="0" borderId="0" applyAlignment="1" applyProtection="1" pivotButton="0" quotePrefix="0" xfId="0">
      <alignment horizontal="left" vertical="top"/>
      <protection locked="0" hidden="0"/>
    </xf>
    <xf numFmtId="0" fontId="0" fillId="0" borderId="0" applyProtection="1" pivotButton="0" quotePrefix="0" xfId="0">
      <protection locked="0" hidden="0"/>
    </xf>
    <xf numFmtId="0" fontId="7" fillId="4" borderId="1" applyAlignment="1" applyProtection="1" pivotButton="0" quotePrefix="0" xfId="0">
      <alignment horizontal="left" vertical="top" wrapText="1"/>
      <protection locked="0" hidden="0"/>
    </xf>
    <xf numFmtId="164" fontId="2" fillId="4" borderId="1" applyAlignment="1" pivotButton="0" quotePrefix="0" xfId="0">
      <alignment horizontal="center" vertical="center"/>
    </xf>
    <xf numFmtId="0" fontId="7" fillId="3" borderId="1" applyAlignment="1" applyProtection="1" pivotButton="0" quotePrefix="0" xfId="0">
      <alignment horizontal="left" vertical="top" wrapText="1"/>
      <protection locked="0" hidden="0"/>
    </xf>
    <xf numFmtId="0" fontId="2" fillId="3" borderId="1" applyAlignment="1" pivotButton="0" quotePrefix="0" xfId="0">
      <alignment horizontal="center" vertical="center" wrapText="1"/>
    </xf>
    <xf numFmtId="0" fontId="3" fillId="6" borderId="1" applyAlignment="1" applyProtection="1" pivotButton="0" quotePrefix="0" xfId="0">
      <alignment horizontal="left" vertical="top"/>
      <protection locked="0" hidden="0"/>
    </xf>
    <xf numFmtId="9" fontId="4" fillId="3" borderId="1" applyAlignment="1" pivotButton="0" quotePrefix="0" xfId="0">
      <alignment horizontal="center" vertical="center"/>
    </xf>
    <xf numFmtId="0" fontId="2" fillId="3" borderId="1" applyAlignment="1" applyProtection="1" pivotButton="0" quotePrefix="0" xfId="0">
      <alignment horizontal="left" vertical="top" wrapText="1"/>
      <protection locked="0" hidden="0"/>
    </xf>
    <xf numFmtId="1" fontId="4" fillId="4" borderId="1" applyAlignment="1" pivotButton="0" quotePrefix="0" xfId="0">
      <alignment horizontal="center" vertical="center"/>
    </xf>
    <xf numFmtId="0" fontId="2" fillId="4" borderId="1" applyAlignment="1" applyProtection="1" pivotButton="0" quotePrefix="0" xfId="0">
      <alignment horizontal="left" vertical="top" wrapText="1"/>
      <protection locked="0" hidden="0"/>
    </xf>
    <xf numFmtId="1" fontId="4" fillId="3" borderId="1" applyAlignment="1" pivotButton="0" quotePrefix="0" xfId="0">
      <alignment horizontal="center" vertical="center"/>
    </xf>
    <xf numFmtId="0" fontId="1" fillId="2" borderId="1" applyAlignment="1" applyProtection="1" pivotButton="0" quotePrefix="0" xfId="0">
      <alignment horizontal="center" vertical="center" wrapText="1"/>
      <protection locked="0" hidden="0"/>
    </xf>
    <xf numFmtId="0" fontId="2" fillId="5" borderId="1" applyAlignment="1" applyProtection="1" pivotButton="0" quotePrefix="0" xfId="0">
      <alignment horizontal="center" vertical="center" wrapText="1"/>
      <protection locked="0" hidden="0"/>
    </xf>
    <xf numFmtId="0" fontId="2" fillId="5" borderId="1" applyAlignment="1" applyProtection="1" pivotButton="0" quotePrefix="0" xfId="0">
      <alignment horizontal="left" vertical="top" wrapText="1"/>
      <protection locked="0" hidden="0"/>
    </xf>
    <xf numFmtId="164" fontId="2" fillId="5" borderId="1" applyAlignment="1" applyProtection="1" pivotButton="0" quotePrefix="0" xfId="0">
      <alignment horizontal="center" vertical="center" wrapText="1"/>
      <protection locked="0" hidden="0"/>
    </xf>
    <xf numFmtId="9" fontId="2" fillId="5" borderId="1" applyAlignment="1" applyProtection="1" pivotButton="0" quotePrefix="0" xfId="0">
      <alignment horizontal="center" vertical="center" wrapText="1"/>
      <protection locked="0" hidden="0"/>
    </xf>
    <xf numFmtId="165" fontId="4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4" fontId="2" fillId="5" borderId="1" applyAlignment="1" applyProtection="1" pivotButton="0" quotePrefix="0" xfId="0">
      <alignment horizontal="center" vertical="center"/>
      <protection locked="0" hidden="0"/>
    </xf>
    <xf numFmtId="166" fontId="2" fillId="5" borderId="1" applyAlignment="1" applyProtection="1" pivotButton="0" quotePrefix="0" xfId="0">
      <alignment horizontal="center" vertical="center"/>
      <protection locked="0" hidden="0"/>
    </xf>
    <xf numFmtId="0" fontId="1" fillId="6" borderId="1" applyAlignment="1" applyProtection="1" pivotButton="0" quotePrefix="0" xfId="0">
      <alignment horizontal="center" vertical="center" wrapText="1"/>
      <protection locked="0" hidden="0"/>
    </xf>
    <xf numFmtId="0" fontId="2" fillId="5" borderId="1" applyAlignment="1" applyProtection="1" pivotButton="0" quotePrefix="0" xfId="0">
      <alignment horizontal="left" vertical="top"/>
      <protection locked="0" hidden="0"/>
    </xf>
    <xf numFmtId="0" fontId="3" fillId="6" borderId="1" applyAlignment="1" pivotButton="0" quotePrefix="0" xfId="0">
      <alignment horizontal="left" vertical="top"/>
    </xf>
    <xf numFmtId="164" fontId="2" fillId="4" borderId="1" applyAlignment="1" pivotButton="0" quotePrefix="0" xfId="0">
      <alignment horizontal="center" vertical="center"/>
    </xf>
    <xf numFmtId="164" fontId="2" fillId="5" borderId="1" applyAlignment="1" applyProtection="1" pivotButton="0" quotePrefix="0" xfId="0">
      <alignment horizontal="center" vertical="center" wrapText="1"/>
      <protection locked="0" hidden="0"/>
    </xf>
    <xf numFmtId="165" fontId="4" fillId="3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164" fontId="2" fillId="5" borderId="1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 hidden="0"/>
  </cellStyles>
  <dxfs count="7">
    <dxf>
      <font>
        <name val="Aptos"/>
        <b val="1"/>
        <color rgb="00FFFFFF"/>
        <sz val="10"/>
      </font>
      <fill>
        <patternFill patternType="solid">
          <fgColor rgb="00DF5149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b val="1"/>
        <color rgb="00352646"/>
        <sz val="10"/>
      </font>
      <fill>
        <patternFill patternType="solid">
          <fgColor rgb="00D9D9D9"/>
        </patternFill>
      </fill>
    </dxf>
    <dxf>
      <font>
        <name val="Aptos"/>
        <b val="1"/>
        <color rgb="00352646"/>
        <sz val="10"/>
      </font>
      <fill>
        <patternFill patternType="solid">
          <fgColor rgb="00FFF0AE"/>
        </patternFill>
      </fill>
    </dxf>
    <dxf>
      <font>
        <name val="Aptos"/>
        <b val="1"/>
        <color rgb="00352646"/>
        <sz val="10"/>
      </font>
      <fill>
        <patternFill patternType="solid">
          <fgColor rgb="00F4A261"/>
        </patternFill>
      </fill>
    </dxf>
    <dxf>
      <font>
        <name val="Aptos"/>
        <b val="1"/>
        <color rgb="00DF5149"/>
        <sz val="10"/>
      </font>
    </dxf>
    <dxf>
      <fill>
        <patternFill patternType="solid">
          <fgColor rgb="00E6D8F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Checklist" displayName="tChecklist" ref="A1:P101" headerRowCount="1">
  <autoFilter ref="A1:P101"/>
  <tableColumns count="16">
    <tableColumn id="1" name="ID"/>
    <tableColumn id="2" name="Lot"/>
    <tableColumn id="3" name="Action"/>
    <tableColumn id="4" name="Livrable attendu"/>
    <tableColumn id="5" name="Responsable (rôle)"/>
    <tableColumn id="6" name="Priorité"/>
    <tableColumn id="7" name="Jalon"/>
    <tableColumn id="8" name="Échéance"/>
    <tableColumn id="9" name="Statut"/>
    <tableColumn id="10" name="Avancement"/>
    <tableColumn id="11" name="Dépendance ID"/>
    <tableColumn id="12" name="Date de clôture"/>
    <tableColumn id="13" name="Jours restants"/>
    <tableColumn id="14" name="Alerte"/>
    <tableColumn id="15" name="Décision requise"/>
    <tableColumn id="16" name="Commentaire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tDecisions" displayName="tDecisions" ref="A1:H101" headerRowCount="1">
  <autoFilter ref="A1:H101"/>
  <tableColumns count="8">
    <tableColumn id="1" name="Décision ID"/>
    <tableColumn id="2" name="Sujet"/>
    <tableColumn id="3" name="Option à arbitrer"/>
    <tableColumn id="4" name="Responsable (rôle)"/>
    <tableColumn id="5" name="Échéance"/>
    <tableColumn id="6" name="Statut"/>
    <tableColumn id="7" name="Décision retenue"/>
    <tableColumn id="8" name="Commentaire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zoomScale="9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31" customWidth="1" min="2" max="2"/>
    <col width="4" customWidth="1" min="3" max="3"/>
    <col width="29" customWidth="1" min="4" max="4"/>
    <col width="63" customWidth="1" min="5" max="5"/>
    <col width="3" customWidth="1" min="6" max="6"/>
  </cols>
  <sheetData>
    <row r="1" ht="34" customHeight="1">
      <c r="A1" s="1" t="inlineStr">
        <is>
          <t>Checklist de lancement — Projet Démo Horizon</t>
        </is>
      </c>
      <c r="B1" s="2" t="n"/>
      <c r="C1" s="2" t="n"/>
      <c r="D1" s="2" t="n"/>
      <c r="E1" s="2" t="n"/>
      <c r="F1" s="2" t="n"/>
    </row>
    <row r="2">
      <c r="A2" s="3" t="inlineStr">
        <is>
          <t>Outil de pilotage interne avant lancement d’un projet événementiel professionnel fictif.</t>
        </is>
      </c>
      <c r="B2" s="4" t="n"/>
      <c r="C2" s="4" t="n"/>
      <c r="D2" s="4" t="n"/>
      <c r="E2" s="4" t="n"/>
      <c r="F2" s="4" t="n"/>
    </row>
    <row r="3" ht="30" customHeight="1">
      <c r="A3" s="5" t="inlineStr">
        <is>
          <t>Date de référence</t>
        </is>
      </c>
      <c r="B3" s="29">
        <f>Paramètres!$B$2</f>
        <v/>
      </c>
      <c r="C3" s="4" t="n"/>
      <c r="D3" s="4" t="n"/>
      <c r="E3" s="4" t="n"/>
      <c r="F3" s="4" t="n"/>
    </row>
    <row r="4" ht="42" customHeight="1">
      <c r="A4" s="7" t="inlineStr">
        <is>
          <t>Décision de lancement</t>
        </is>
      </c>
      <c r="B4" s="8">
        <f>IF(COUNTIF('Checklist'!$C$2:$C$101,"&lt;&gt;")=0,"Aucune donnée",IF(COUNTIFS('Checklist'!$F$2:$F$101,"Critique",'Checklist'!$I$2:$I$101,"&lt;&gt;Terminé")+COUNTIF('Checklist'!$N$2:$N$101,"Bloqué")+COUNTIF('Décisions'!$F$2:$F$101,"Ouverte")=0,"Prêt pour validation interne","À arbitrer"))</f>
        <v/>
      </c>
      <c r="C4" s="4" t="n"/>
      <c r="D4" s="4" t="n"/>
      <c r="E4" s="4" t="n"/>
      <c r="F4" s="4" t="n"/>
    </row>
    <row r="5" ht="30" customHeight="1">
      <c r="A5" s="4" t="n"/>
      <c r="B5" s="4" t="n"/>
      <c r="C5" s="4" t="n"/>
      <c r="D5" s="4" t="n"/>
      <c r="E5" s="4" t="n"/>
      <c r="F5" s="4" t="n"/>
    </row>
    <row r="6" ht="30" customHeight="1">
      <c r="A6" s="9" t="inlineStr">
        <is>
          <t>Indicateurs</t>
        </is>
      </c>
      <c r="B6" s="4" t="n"/>
      <c r="C6" s="4" t="n"/>
      <c r="D6" s="9" t="inlineStr">
        <is>
          <t>Clés de lecture</t>
        </is>
      </c>
      <c r="E6" s="4" t="n"/>
      <c r="F6" s="4" t="n"/>
    </row>
    <row r="7" ht="42" customHeight="1">
      <c r="A7" s="7" t="inlineStr">
        <is>
          <t>Taux d’avancement</t>
        </is>
      </c>
      <c r="B7" s="10">
        <f>IFERROR(COUNTIF('Checklist'!$I$2:$I$101,"Terminé")/COUNTIF('Checklist'!$C$2:$C$101,"&lt;&gt;"),0)</f>
        <v/>
      </c>
      <c r="C7" s="4" t="n"/>
      <c r="D7" s="7" t="inlineStr">
        <is>
          <t>Aucune donnée</t>
        </is>
      </c>
      <c r="E7" s="11" t="inlineStr">
        <is>
          <t>Aucune action n’est renseignée dans la checklist.</t>
        </is>
      </c>
      <c r="F7" s="4" t="n"/>
    </row>
    <row r="8" ht="42" customHeight="1">
      <c r="A8" s="5" t="inlineStr">
        <is>
          <t>Actions recensées</t>
        </is>
      </c>
      <c r="B8" s="12">
        <f>COUNTIF('Checklist'!$C$2:$C$101,"&lt;&gt;")</f>
        <v/>
      </c>
      <c r="C8" s="4" t="n"/>
      <c r="D8" s="5" t="inlineStr">
        <is>
          <t>À arbitrer</t>
        </is>
      </c>
      <c r="E8" s="13" t="inlineStr">
        <is>
          <t>Au moins une action critique, une dépendance bloquante ou une décision ouverte subsiste.</t>
        </is>
      </c>
      <c r="F8" s="4" t="n"/>
    </row>
    <row r="9" ht="42" customHeight="1">
      <c r="A9" s="7" t="inlineStr">
        <is>
          <t>Actions terminées</t>
        </is>
      </c>
      <c r="B9" s="14">
        <f>COUNTIFS('Checklist'!$C$2:$C$101,"&lt;&gt;",'Checklist'!$I$2:$I$101,"Terminé")</f>
        <v/>
      </c>
      <c r="C9" s="4" t="n"/>
      <c r="D9" s="7" t="inlineStr">
        <is>
          <t>Prêt pour validation interne</t>
        </is>
      </c>
      <c r="E9" s="11" t="inlineStr">
        <is>
          <t>Aucun des critères bloquants retenus dans le classeur n’est ouvert.</t>
        </is>
      </c>
      <c r="F9" s="4" t="n"/>
    </row>
    <row r="10" ht="42" customHeight="1">
      <c r="A10" s="5" t="inlineStr">
        <is>
          <t>Actions en retard</t>
        </is>
      </c>
      <c r="B10" s="12">
        <f>COUNTIFS('Checklist'!$C$2:$C$101,"&lt;&gt;",'Checklist'!$N$2:$N$101,"En retard")</f>
        <v/>
      </c>
      <c r="C10" s="4" t="n"/>
      <c r="D10" s="5" t="inlineStr">
        <is>
          <t>Périmètre</t>
        </is>
      </c>
      <c r="E10" s="13" t="inlineStr">
        <is>
          <t>Pilotage interne préalable uniquement, sans billetterie, participants, prestataires ni exécution détaillée.</t>
        </is>
      </c>
      <c r="F10" s="4" t="n"/>
    </row>
    <row r="11" ht="42" customHeight="1">
      <c r="A11" s="7" t="inlineStr">
        <is>
          <t>Actions bloquées</t>
        </is>
      </c>
      <c r="B11" s="14">
        <f>COUNTIFS('Checklist'!$C$2:$C$101,"&lt;&gt;",'Checklist'!$N$2:$N$101,"Bloqué")</f>
        <v/>
      </c>
      <c r="C11" s="4" t="n"/>
      <c r="D11" s="7" t="inlineStr">
        <is>
          <t>Prudence</t>
        </is>
      </c>
      <c r="E11" s="11" t="inlineStr">
        <is>
          <t>Le résultat n’est ni un document officiel, ni une certification, ni une promesse de conformité.</t>
        </is>
      </c>
      <c r="F11" s="4" t="n"/>
    </row>
    <row r="12" ht="30" customHeight="1">
      <c r="A12" s="5" t="inlineStr">
        <is>
          <t>Actions à planifier</t>
        </is>
      </c>
      <c r="B12" s="12">
        <f>COUNTIFS('Checklist'!$C$2:$C$101,"&lt;&gt;",'Checklist'!$N$2:$N$101,"À planifier")</f>
        <v/>
      </c>
      <c r="C12" s="4" t="n"/>
      <c r="D12" s="4" t="n"/>
      <c r="E12" s="4" t="n"/>
      <c r="F12" s="4" t="n"/>
    </row>
    <row r="13" ht="30" customHeight="1">
      <c r="A13" s="7" t="inlineStr">
        <is>
          <t>Actions critiques ouvertes</t>
        </is>
      </c>
      <c r="B13" s="14">
        <f>COUNTIFS('Checklist'!$C$2:$C$101,"&lt;&gt;",'Checklist'!$F$2:$F$101,"Critique",'Checklist'!$I$2:$I$101,"&lt;&gt;Terminé")</f>
        <v/>
      </c>
      <c r="C13" s="4" t="n"/>
      <c r="D13" s="4" t="n"/>
      <c r="E13" s="4" t="n"/>
      <c r="F13" s="4" t="n"/>
    </row>
    <row r="14" ht="30" customHeight="1">
      <c r="A14" s="5" t="inlineStr">
        <is>
          <t>Décisions ouvertes</t>
        </is>
      </c>
      <c r="B14" s="12">
        <f>COUNTIF('Décisions'!$F$2:$F$101,"Ouverte")</f>
        <v/>
      </c>
      <c r="C14" s="4" t="n"/>
      <c r="D14" s="4" t="n"/>
      <c r="E14" s="4" t="n"/>
      <c r="F14" s="4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B4">
    <cfRule type="expression" priority="1" dxfId="0">
      <formula>$B$4="À arbitrer"</formula>
    </cfRule>
    <cfRule type="expression" priority="2" dxfId="1">
      <formula>$B$4="Prêt pour validation interne"</formula>
    </cfRule>
    <cfRule type="expression" priority="3" dxfId="2">
      <formula>$B$4="Aucune donnée"</formula>
    </cfRule>
  </conditionalFormatting>
  <conditionalFormatting sqref="B10:B11">
    <cfRule type="expression" priority="4" dxfId="0">
      <formula>B10&gt;0</formula>
    </cfRule>
  </conditionalFormatting>
  <conditionalFormatting sqref="B12">
    <cfRule type="expression" priority="5" dxfId="3">
      <formula>B12&gt;0</formula>
    </cfRule>
  </conditionalFormatting>
  <conditionalFormatting sqref="B13:B14">
    <cfRule type="expression" priority="6" dxfId="0">
      <formula>B13&gt;0</formula>
    </cfRule>
  </conditionalFormatting>
  <pageMargins left="0.3" right="0.3" top="0.5" bottom="0.5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01"/>
  <sheetViews>
    <sheetView showGridLines="0" zoomScale="8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31" customWidth="1" min="3" max="3"/>
    <col width="30" customWidth="1" min="4" max="4"/>
    <col width="24" customWidth="1" min="5" max="5"/>
    <col width="12" customWidth="1" min="6" max="6"/>
    <col width="23" customWidth="1" min="7" max="7"/>
    <col width="13" customWidth="1" min="8" max="8"/>
    <col width="14" customWidth="1" min="9" max="9"/>
    <col width="13" customWidth="1" min="10" max="10"/>
    <col width="16" customWidth="1" min="11" max="11"/>
    <col width="16" customWidth="1" min="12" max="12"/>
    <col width="14" customWidth="1" min="13" max="13"/>
    <col width="15" customWidth="1" min="14" max="14"/>
    <col width="18" customWidth="1" min="15" max="15"/>
    <col width="36" customWidth="1" min="16" max="16"/>
  </cols>
  <sheetData>
    <row r="1" ht="42" customHeight="1">
      <c r="A1" s="15" t="inlineStr">
        <is>
          <t>ID</t>
        </is>
      </c>
      <c r="B1" s="15" t="inlineStr">
        <is>
          <t>Lot</t>
        </is>
      </c>
      <c r="C1" s="15" t="inlineStr">
        <is>
          <t>Action</t>
        </is>
      </c>
      <c r="D1" s="15" t="inlineStr">
        <is>
          <t>Livrable attendu</t>
        </is>
      </c>
      <c r="E1" s="15" t="inlineStr">
        <is>
          <t>Responsable (rôle)</t>
        </is>
      </c>
      <c r="F1" s="15" t="inlineStr">
        <is>
          <t>Priorité</t>
        </is>
      </c>
      <c r="G1" s="15" t="inlineStr">
        <is>
          <t>Jalon</t>
        </is>
      </c>
      <c r="H1" s="15" t="inlineStr">
        <is>
          <t>Échéance</t>
        </is>
      </c>
      <c r="I1" s="15" t="inlineStr">
        <is>
          <t>Statut</t>
        </is>
      </c>
      <c r="J1" s="15" t="inlineStr">
        <is>
          <t>Avancement</t>
        </is>
      </c>
      <c r="K1" s="15" t="inlineStr">
        <is>
          <t>Dépendance ID</t>
        </is>
      </c>
      <c r="L1" s="15" t="inlineStr">
        <is>
          <t>Date de clôture</t>
        </is>
      </c>
      <c r="M1" s="15" t="inlineStr">
        <is>
          <t>Jours restants</t>
        </is>
      </c>
      <c r="N1" s="15" t="inlineStr">
        <is>
          <t>Alerte</t>
        </is>
      </c>
      <c r="O1" s="15" t="inlineStr">
        <is>
          <t>Décision requise</t>
        </is>
      </c>
      <c r="P1" s="15" t="inlineStr">
        <is>
          <t>Commentaire</t>
        </is>
      </c>
    </row>
    <row r="2" ht="44" customHeight="1">
      <c r="A2" s="16" t="inlineStr">
        <is>
          <t>P-001</t>
        </is>
      </c>
      <c r="B2" s="16" t="inlineStr">
        <is>
          <t>Cadrage</t>
        </is>
      </c>
      <c r="C2" s="17" t="inlineStr">
        <is>
          <t>Formaliser l’objectif</t>
        </is>
      </c>
      <c r="D2" s="17" t="inlineStr">
        <is>
          <t>Note d’objectif interne</t>
        </is>
      </c>
      <c r="E2" s="16" t="inlineStr">
        <is>
          <t>Chef de projet</t>
        </is>
      </c>
      <c r="F2" s="16" t="inlineStr">
        <is>
          <t>Critique</t>
        </is>
      </c>
      <c r="G2" s="17" t="inlineStr">
        <is>
          <t>Projet Démo Horizon</t>
        </is>
      </c>
      <c r="H2" s="30" t="n">
        <v>46275</v>
      </c>
      <c r="I2" s="16" t="inlineStr">
        <is>
          <t>En cours</t>
        </is>
      </c>
      <c r="J2" s="19" t="n">
        <v>0.5</v>
      </c>
      <c r="K2" s="16" t="inlineStr"/>
      <c r="L2" s="30" t="n"/>
      <c r="M2" s="31">
        <f>IF($C2="","",IF($H2="","",$H2-Paramètres!$B$2))</f>
        <v/>
      </c>
      <c r="N2" s="21">
        <f>IF($C2="","",IF($I2="Terminé","Clos",IF(AND($K2&lt;&gt;"",IFERROR(_xlfn.XLOOKUP($K2,'Checklist'!$A$2:$A$101,'Checklist'!$I$2:$I$101),"")&lt;&gt;"Terminé"),"Bloqué",IF($H2="","À planifier",IF($M2&lt;0,"En retard",IF($M2&lt;=Paramètres!$B$3,"À surveiller","OK"))))))</f>
        <v/>
      </c>
      <c r="O2" s="16" t="inlineStr">
        <is>
          <t>Oui</t>
        </is>
      </c>
      <c r="P2" s="17" t="inlineStr">
        <is>
          <t>Objectif à consolider lors du point interne.</t>
        </is>
      </c>
    </row>
    <row r="3" ht="44" customHeight="1">
      <c r="A3" s="16" t="inlineStr">
        <is>
          <t>P-002</t>
        </is>
      </c>
      <c r="B3" s="16" t="inlineStr">
        <is>
          <t>Cadrage</t>
        </is>
      </c>
      <c r="C3" s="17" t="inlineStr">
        <is>
          <t>Définir le format</t>
        </is>
      </c>
      <c r="D3" s="17" t="inlineStr">
        <is>
          <t>Fiche de format proposée</t>
        </is>
      </c>
      <c r="E3" s="16" t="inlineStr">
        <is>
          <t>Chef de projet</t>
        </is>
      </c>
      <c r="F3" s="16" t="inlineStr">
        <is>
          <t>Haute</t>
        </is>
      </c>
      <c r="G3" s="17" t="inlineStr">
        <is>
          <t>Projet Démo Horizon</t>
        </is>
      </c>
      <c r="H3" s="30" t="n">
        <v>46276</v>
      </c>
      <c r="I3" s="16" t="inlineStr">
        <is>
          <t>À faire</t>
        </is>
      </c>
      <c r="J3" s="19" t="n">
        <v>0</v>
      </c>
      <c r="K3" s="16" t="inlineStr">
        <is>
          <t>P-001</t>
        </is>
      </c>
      <c r="L3" s="30" t="n"/>
      <c r="M3" s="32">
        <f>IF($C3="","",IF($H3="","",$H3-Paramètres!$B$2))</f>
        <v/>
      </c>
      <c r="N3" s="23">
        <f>IF($C3="","",IF($I3="Terminé","Clos",IF(AND($K3&lt;&gt;"",IFERROR(_xlfn.XLOOKUP($K3,'Checklist'!$A$2:$A$101,'Checklist'!$I$2:$I$101),"")&lt;&gt;"Terminé"),"Bloqué",IF($H3="","À planifier",IF($M3&lt;0,"En retard",IF($M3&lt;=Paramètres!$B$3,"À surveiller","OK"))))))</f>
        <v/>
      </c>
      <c r="O3" s="16" t="inlineStr">
        <is>
          <t>Non</t>
        </is>
      </c>
      <c r="P3" s="17" t="inlineStr">
        <is>
          <t>Démarrage après formalisation de l’objectif.</t>
        </is>
      </c>
    </row>
    <row r="4" ht="44" customHeight="1">
      <c r="A4" s="16" t="inlineStr">
        <is>
          <t>P-003</t>
        </is>
      </c>
      <c r="B4" s="16" t="inlineStr">
        <is>
          <t>Gouvernance</t>
        </is>
      </c>
      <c r="C4" s="17" t="inlineStr">
        <is>
          <t>Valider les rôles</t>
        </is>
      </c>
      <c r="D4" s="17" t="inlineStr">
        <is>
          <t>Matrice interne des rôles</t>
        </is>
      </c>
      <c r="E4" s="16" t="inlineStr">
        <is>
          <t>Sponsor interne</t>
        </is>
      </c>
      <c r="F4" s="16" t="inlineStr">
        <is>
          <t>Critique</t>
        </is>
      </c>
      <c r="G4" s="17" t="inlineStr">
        <is>
          <t>Projet Démo Horizon</t>
        </is>
      </c>
      <c r="H4" s="30" t="n">
        <v>46277</v>
      </c>
      <c r="I4" s="16" t="inlineStr">
        <is>
          <t>À faire</t>
        </is>
      </c>
      <c r="J4" s="19" t="n">
        <v>0</v>
      </c>
      <c r="K4" s="16" t="inlineStr"/>
      <c r="L4" s="30" t="n"/>
      <c r="M4" s="31">
        <f>IF($C4="","",IF($H4="","",$H4-Paramètres!$B$2))</f>
        <v/>
      </c>
      <c r="N4" s="21">
        <f>IF($C4="","",IF($I4="Terminé","Clos",IF(AND($K4&lt;&gt;"",IFERROR(_xlfn.XLOOKUP($K4,'Checklist'!$A$2:$A$101,'Checklist'!$I$2:$I$101),"")&lt;&gt;"Terminé"),"Bloqué",IF($H4="","À planifier",IF($M4&lt;0,"En retard",IF($M4&lt;=Paramètres!$B$3,"À surveiller","OK"))))))</f>
        <v/>
      </c>
      <c r="O4" s="16" t="inlineStr">
        <is>
          <t>Oui</t>
        </is>
      </c>
      <c r="P4" s="17" t="inlineStr">
        <is>
          <t>Arbitrage interne attendu sur les responsabilités.</t>
        </is>
      </c>
    </row>
    <row r="5" ht="44" customHeight="1">
      <c r="A5" s="16" t="inlineStr">
        <is>
          <t>P-004</t>
        </is>
      </c>
      <c r="B5" s="16" t="inlineStr">
        <is>
          <t>Programme</t>
        </is>
      </c>
      <c r="C5" s="17" t="inlineStr">
        <is>
          <t>Ébaucher le déroulé</t>
        </is>
      </c>
      <c r="D5" s="17" t="inlineStr">
        <is>
          <t>Trame initiale du déroulé</t>
        </is>
      </c>
      <c r="E5" s="16" t="inlineStr">
        <is>
          <t>Référent programme</t>
        </is>
      </c>
      <c r="F5" s="16" t="inlineStr">
        <is>
          <t>Normale</t>
        </is>
      </c>
      <c r="G5" s="17" t="inlineStr">
        <is>
          <t>Projet Démo Horizon</t>
        </is>
      </c>
      <c r="H5" s="30" t="n">
        <v>46280</v>
      </c>
      <c r="I5" s="16" t="inlineStr">
        <is>
          <t>En attente</t>
        </is>
      </c>
      <c r="J5" s="19" t="n">
        <v>0.25</v>
      </c>
      <c r="K5" s="16" t="inlineStr">
        <is>
          <t>P-002</t>
        </is>
      </c>
      <c r="L5" s="30" t="n"/>
      <c r="M5" s="32">
        <f>IF($C5="","",IF($H5="","",$H5-Paramètres!$B$2))</f>
        <v/>
      </c>
      <c r="N5" s="23">
        <f>IF($C5="","",IF($I5="Terminé","Clos",IF(AND($K5&lt;&gt;"",IFERROR(_xlfn.XLOOKUP($K5,'Checklist'!$A$2:$A$101,'Checklist'!$I$2:$I$101),"")&lt;&gt;"Terminé"),"Bloqué",IF($H5="","À planifier",IF($M5&lt;0,"En retard",IF($M5&lt;=Paramètres!$B$3,"À surveiller","OK"))))))</f>
        <v/>
      </c>
      <c r="O5" s="16" t="inlineStr">
        <is>
          <t>Non</t>
        </is>
      </c>
      <c r="P5" s="17" t="inlineStr">
        <is>
          <t>Trame fictive en attente du format.</t>
        </is>
      </c>
    </row>
    <row r="6" ht="44" customHeight="1">
      <c r="A6" s="16" t="inlineStr">
        <is>
          <t>P-005</t>
        </is>
      </c>
      <c r="B6" s="16" t="inlineStr">
        <is>
          <t>Logistique</t>
        </is>
      </c>
      <c r="C6" s="17" t="inlineStr">
        <is>
          <t>Recenser les besoins</t>
        </is>
      </c>
      <c r="D6" s="17" t="inlineStr">
        <is>
          <t>Liste des besoins internes</t>
        </is>
      </c>
      <c r="E6" s="16" t="inlineStr">
        <is>
          <t>Référent logistique</t>
        </is>
      </c>
      <c r="F6" s="16" t="inlineStr">
        <is>
          <t>Haute</t>
        </is>
      </c>
      <c r="G6" s="17" t="inlineStr">
        <is>
          <t>Projet Démo Horizon</t>
        </is>
      </c>
      <c r="H6" s="30" t="n">
        <v>46279</v>
      </c>
      <c r="I6" s="16" t="inlineStr">
        <is>
          <t>À faire</t>
        </is>
      </c>
      <c r="J6" s="19" t="n">
        <v>0.1</v>
      </c>
      <c r="K6" s="16" t="inlineStr"/>
      <c r="L6" s="30" t="n"/>
      <c r="M6" s="31">
        <f>IF($C6="","",IF($H6="","",$H6-Paramètres!$B$2))</f>
        <v/>
      </c>
      <c r="N6" s="21">
        <f>IF($C6="","",IF($I6="Terminé","Clos",IF(AND($K6&lt;&gt;"",IFERROR(_xlfn.XLOOKUP($K6,'Checklist'!$A$2:$A$101,'Checklist'!$I$2:$I$101),"")&lt;&gt;"Terminé"),"Bloqué",IF($H6="","À planifier",IF($M6&lt;0,"En retard",IF($M6&lt;=Paramètres!$B$3,"À surveiller","OK"))))))</f>
        <v/>
      </c>
      <c r="O6" s="16" t="inlineStr">
        <is>
          <t>Non</t>
        </is>
      </c>
      <c r="P6" s="17" t="inlineStr">
        <is>
          <t>Recensement limité au cadrage préalable.</t>
        </is>
      </c>
    </row>
    <row r="7" ht="44" customHeight="1">
      <c r="A7" s="16" t="inlineStr">
        <is>
          <t>P-006</t>
        </is>
      </c>
      <c r="B7" s="16" t="inlineStr">
        <is>
          <t>Communication</t>
        </is>
      </c>
      <c r="C7" s="17" t="inlineStr">
        <is>
          <t>Définir les messages</t>
        </is>
      </c>
      <c r="D7" s="17" t="inlineStr">
        <is>
          <t>Socle de messages internes</t>
        </is>
      </c>
      <c r="E7" s="16" t="inlineStr">
        <is>
          <t>Référent communication</t>
        </is>
      </c>
      <c r="F7" s="16" t="inlineStr">
        <is>
          <t>Normale</t>
        </is>
      </c>
      <c r="G7" s="17" t="inlineStr">
        <is>
          <t>Projet Démo Horizon</t>
        </is>
      </c>
      <c r="H7" s="30" t="n">
        <v>46283</v>
      </c>
      <c r="I7" s="16" t="inlineStr">
        <is>
          <t>À faire</t>
        </is>
      </c>
      <c r="J7" s="19" t="n">
        <v>0</v>
      </c>
      <c r="K7" s="16" t="inlineStr"/>
      <c r="L7" s="30" t="n"/>
      <c r="M7" s="32">
        <f>IF($C7="","",IF($H7="","",$H7-Paramètres!$B$2))</f>
        <v/>
      </c>
      <c r="N7" s="23">
        <f>IF($C7="","",IF($I7="Terminé","Clos",IF(AND($K7&lt;&gt;"",IFERROR(_xlfn.XLOOKUP($K7,'Checklist'!$A$2:$A$101,'Checklist'!$I$2:$I$101),"")&lt;&gt;"Terminé"),"Bloqué",IF($H7="","À planifier",IF($M7&lt;0,"En retard",IF($M7&lt;=Paramètres!$B$3,"À surveiller","OK"))))))</f>
        <v/>
      </c>
      <c r="O7" s="16" t="inlineStr">
        <is>
          <t>Non</t>
        </is>
      </c>
      <c r="P7" s="17" t="inlineStr">
        <is>
          <t>Aucune diffusion externe prévue dans cette checklist.</t>
        </is>
      </c>
    </row>
    <row r="8" ht="44" customHeight="1">
      <c r="A8" s="16" t="inlineStr">
        <is>
          <t>P-007</t>
        </is>
      </c>
      <c r="B8" s="16" t="inlineStr">
        <is>
          <t>Budget</t>
        </is>
      </c>
      <c r="C8" s="17" t="inlineStr">
        <is>
          <t>Établir l’enveloppe interne</t>
        </is>
      </c>
      <c r="D8" s="17" t="inlineStr">
        <is>
          <t>Note d’enveloppe indicative</t>
        </is>
      </c>
      <c r="E8" s="16" t="inlineStr">
        <is>
          <t>Référent budget</t>
        </is>
      </c>
      <c r="F8" s="16" t="inlineStr">
        <is>
          <t>Critique</t>
        </is>
      </c>
      <c r="G8" s="17" t="inlineStr">
        <is>
          <t>Projet Démo Horizon</t>
        </is>
      </c>
      <c r="H8" s="30" t="n">
        <v>46274</v>
      </c>
      <c r="I8" s="16" t="inlineStr">
        <is>
          <t>En cours</t>
        </is>
      </c>
      <c r="J8" s="19" t="n">
        <v>0.4</v>
      </c>
      <c r="K8" s="16" t="inlineStr"/>
      <c r="L8" s="30" t="n"/>
      <c r="M8" s="31">
        <f>IF($C8="","",IF($H8="","",$H8-Paramètres!$B$2))</f>
        <v/>
      </c>
      <c r="N8" s="21">
        <f>IF($C8="","",IF($I8="Terminé","Clos",IF(AND($K8&lt;&gt;"",IFERROR(_xlfn.XLOOKUP($K8,'Checklist'!$A$2:$A$101,'Checklist'!$I$2:$I$101),"")&lt;&gt;"Terminé"),"Bloqué",IF($H8="","À planifier",IF($M8&lt;0,"En retard",IF($M8&lt;=Paramètres!$B$3,"À surveiller","OK"))))))</f>
        <v/>
      </c>
      <c r="O8" s="16" t="inlineStr">
        <is>
          <t>Oui</t>
        </is>
      </c>
      <c r="P8" s="17" t="inlineStr">
        <is>
          <t>Hypothèse interne à arbitrer, sans engagement contractuel.</t>
        </is>
      </c>
    </row>
    <row r="9" ht="44" customHeight="1">
      <c r="A9" s="16" t="inlineStr">
        <is>
          <t>P-008</t>
        </is>
      </c>
      <c r="B9" s="16" t="inlineStr">
        <is>
          <t>Risques</t>
        </is>
      </c>
      <c r="C9" s="17" t="inlineStr">
        <is>
          <t>Ouvrir le registre</t>
        </is>
      </c>
      <c r="D9" s="17" t="inlineStr">
        <is>
          <t>Registre initial des risques</t>
        </is>
      </c>
      <c r="E9" s="16" t="inlineStr">
        <is>
          <t>Référent risques</t>
        </is>
      </c>
      <c r="F9" s="16" t="inlineStr">
        <is>
          <t>Haute</t>
        </is>
      </c>
      <c r="G9" s="17" t="inlineStr">
        <is>
          <t>Projet Démo Horizon</t>
        </is>
      </c>
      <c r="H9" s="30" t="n">
        <v>46278</v>
      </c>
      <c r="I9" s="16" t="inlineStr">
        <is>
          <t>Terminé</t>
        </is>
      </c>
      <c r="J9" s="19" t="n">
        <v>1</v>
      </c>
      <c r="K9" s="16" t="inlineStr"/>
      <c r="L9" s="30" t="n">
        <v>46272</v>
      </c>
      <c r="M9" s="32">
        <f>IF($C9="","",IF($H9="","",$H9-Paramètres!$B$2))</f>
        <v/>
      </c>
      <c r="N9" s="23">
        <f>IF($C9="","",IF($I9="Terminé","Clos",IF(AND($K9&lt;&gt;"",IFERROR(_xlfn.XLOOKUP($K9,'Checklist'!$A$2:$A$101,'Checklist'!$I$2:$I$101),"")&lt;&gt;"Terminé"),"Bloqué",IF($H9="","À planifier",IF($M9&lt;0,"En retard",IF($M9&lt;=Paramètres!$B$3,"À surveiller","OK"))))))</f>
        <v/>
      </c>
      <c r="O9" s="16" t="inlineStr">
        <is>
          <t>Non</t>
        </is>
      </c>
      <c r="P9" s="17" t="inlineStr">
        <is>
          <t>Première version interne clôturée.</t>
        </is>
      </c>
    </row>
    <row r="10" ht="44" customHeight="1">
      <c r="A10" s="16" t="inlineStr">
        <is>
          <t>P-009</t>
        </is>
      </c>
      <c r="B10" s="16" t="inlineStr">
        <is>
          <t>Gouvernance</t>
        </is>
      </c>
      <c r="C10" s="17" t="inlineStr">
        <is>
          <t>Planifier le point de lancement</t>
        </is>
      </c>
      <c r="D10" s="17" t="inlineStr">
        <is>
          <t>Créneau interne proposé</t>
        </is>
      </c>
      <c r="E10" s="16" t="inlineStr">
        <is>
          <t>Chef de projet</t>
        </is>
      </c>
      <c r="F10" s="16" t="inlineStr">
        <is>
          <t>Normale</t>
        </is>
      </c>
      <c r="G10" s="17" t="inlineStr">
        <is>
          <t>Projet Démo Horizon</t>
        </is>
      </c>
      <c r="H10" s="30" t="n">
        <v>46281</v>
      </c>
      <c r="I10" s="16" t="inlineStr">
        <is>
          <t>À faire</t>
        </is>
      </c>
      <c r="J10" s="19" t="n">
        <v>0</v>
      </c>
      <c r="K10" s="16" t="inlineStr">
        <is>
          <t>P-003</t>
        </is>
      </c>
      <c r="L10" s="30" t="n"/>
      <c r="M10" s="31">
        <f>IF($C10="","",IF($H10="","",$H10-Paramètres!$B$2))</f>
        <v/>
      </c>
      <c r="N10" s="21">
        <f>IF($C10="","",IF($I10="Terminé","Clos",IF(AND($K10&lt;&gt;"",IFERROR(_xlfn.XLOOKUP($K10,'Checklist'!$A$2:$A$101,'Checklist'!$I$2:$I$101),"")&lt;&gt;"Terminé"),"Bloqué",IF($H10="","À planifier",IF($M10&lt;0,"En retard",IF($M10&lt;=Paramètres!$B$3,"À surveiller","OK"))))))</f>
        <v/>
      </c>
      <c r="O10" s="16" t="inlineStr">
        <is>
          <t>Non</t>
        </is>
      </c>
      <c r="P10" s="17" t="inlineStr">
        <is>
          <t>Planification après validation des rôles.</t>
        </is>
      </c>
    </row>
    <row r="11" ht="44" customHeight="1">
      <c r="A11" s="16" t="inlineStr">
        <is>
          <t>P-010</t>
        </is>
      </c>
      <c r="B11" s="16" t="inlineStr">
        <is>
          <t>Cadrage</t>
        </is>
      </c>
      <c r="C11" s="17" t="inlineStr">
        <is>
          <t>Consigner les critères de succès</t>
        </is>
      </c>
      <c r="D11" s="17" t="inlineStr">
        <is>
          <t>Grille de critères</t>
        </is>
      </c>
      <c r="E11" s="16" t="inlineStr">
        <is>
          <t>Sponsor interne</t>
        </is>
      </c>
      <c r="F11" s="16" t="inlineStr">
        <is>
          <t>Haute</t>
        </is>
      </c>
      <c r="G11" s="17" t="inlineStr">
        <is>
          <t>Projet Démo Horizon</t>
        </is>
      </c>
      <c r="H11" s="30" t="n"/>
      <c r="I11" s="16" t="inlineStr">
        <is>
          <t>À faire</t>
        </is>
      </c>
      <c r="J11" s="19" t="n">
        <v>0</v>
      </c>
      <c r="K11" s="16" t="inlineStr"/>
      <c r="L11" s="30" t="n"/>
      <c r="M11" s="32">
        <f>IF($C11="","",IF($H11="","",$H11-Paramètres!$B$2))</f>
        <v/>
      </c>
      <c r="N11" s="23">
        <f>IF($C11="","",IF($I11="Terminé","Clos",IF(AND($K11&lt;&gt;"",IFERROR(_xlfn.XLOOKUP($K11,'Checklist'!$A$2:$A$101,'Checklist'!$I$2:$I$101),"")&lt;&gt;"Terminé"),"Bloqué",IF($H11="","À planifier",IF($M11&lt;0,"En retard",IF($M11&lt;=Paramètres!$B$3,"À surveiller","OK"))))))</f>
        <v/>
      </c>
      <c r="O11" s="16" t="inlineStr">
        <is>
          <t>Oui</t>
        </is>
      </c>
      <c r="P11" s="17" t="inlineStr">
        <is>
          <t>Échéance à fixer lors du prochain arbitrage.</t>
        </is>
      </c>
    </row>
    <row r="12" ht="24" customHeight="1">
      <c r="A12" s="16" t="n"/>
      <c r="B12" s="16" t="n"/>
      <c r="C12" s="17" t="n"/>
      <c r="D12" s="17" t="n"/>
      <c r="E12" s="16" t="n"/>
      <c r="F12" s="16" t="n"/>
      <c r="G12" s="17" t="n"/>
      <c r="H12" s="30" t="n"/>
      <c r="I12" s="16" t="n"/>
      <c r="J12" s="19" t="n"/>
      <c r="K12" s="16" t="n"/>
      <c r="L12" s="30" t="n"/>
      <c r="M12" s="31">
        <f>IF($C12="","",IF($H12="","",$H12-Paramètres!$B$2))</f>
        <v/>
      </c>
      <c r="N12" s="21">
        <f>IF($C12="","",IF($I12="Terminé","Clos",IF(AND($K12&lt;&gt;"",IFERROR(_xlfn.XLOOKUP($K12,'Checklist'!$A$2:$A$101,'Checklist'!$I$2:$I$101),"")&lt;&gt;"Terminé"),"Bloqué",IF($H12="","À planifier",IF($M12&lt;0,"En retard",IF($M12&lt;=Paramètres!$B$3,"À surveiller","OK"))))))</f>
        <v/>
      </c>
      <c r="O12" s="16" t="n"/>
      <c r="P12" s="17" t="n"/>
    </row>
    <row r="13" ht="24" customHeight="1">
      <c r="A13" s="16" t="n"/>
      <c r="B13" s="16" t="n"/>
      <c r="C13" s="17" t="n"/>
      <c r="D13" s="17" t="n"/>
      <c r="E13" s="16" t="n"/>
      <c r="F13" s="16" t="n"/>
      <c r="G13" s="17" t="n"/>
      <c r="H13" s="30" t="n"/>
      <c r="I13" s="16" t="n"/>
      <c r="J13" s="19" t="n"/>
      <c r="K13" s="16" t="n"/>
      <c r="L13" s="30" t="n"/>
      <c r="M13" s="32">
        <f>IF($C13="","",IF($H13="","",$H13-Paramètres!$B$2))</f>
        <v/>
      </c>
      <c r="N13" s="23">
        <f>IF($C13="","",IF($I13="Terminé","Clos",IF(AND($K13&lt;&gt;"",IFERROR(_xlfn.XLOOKUP($K13,'Checklist'!$A$2:$A$101,'Checklist'!$I$2:$I$101),"")&lt;&gt;"Terminé"),"Bloqué",IF($H13="","À planifier",IF($M13&lt;0,"En retard",IF($M13&lt;=Paramètres!$B$3,"À surveiller","OK"))))))</f>
        <v/>
      </c>
      <c r="O13" s="16" t="n"/>
      <c r="P13" s="17" t="n"/>
    </row>
    <row r="14" ht="24" customHeight="1">
      <c r="A14" s="16" t="n"/>
      <c r="B14" s="16" t="n"/>
      <c r="C14" s="17" t="n"/>
      <c r="D14" s="17" t="n"/>
      <c r="E14" s="16" t="n"/>
      <c r="F14" s="16" t="n"/>
      <c r="G14" s="17" t="n"/>
      <c r="H14" s="30" t="n"/>
      <c r="I14" s="16" t="n"/>
      <c r="J14" s="19" t="n"/>
      <c r="K14" s="16" t="n"/>
      <c r="L14" s="30" t="n"/>
      <c r="M14" s="31">
        <f>IF($C14="","",IF($H14="","",$H14-Paramètres!$B$2))</f>
        <v/>
      </c>
      <c r="N14" s="21">
        <f>IF($C14="","",IF($I14="Terminé","Clos",IF(AND($K14&lt;&gt;"",IFERROR(_xlfn.XLOOKUP($K14,'Checklist'!$A$2:$A$101,'Checklist'!$I$2:$I$101),"")&lt;&gt;"Terminé"),"Bloqué",IF($H14="","À planifier",IF($M14&lt;0,"En retard",IF($M14&lt;=Paramètres!$B$3,"À surveiller","OK"))))))</f>
        <v/>
      </c>
      <c r="O14" s="16" t="n"/>
      <c r="P14" s="17" t="n"/>
    </row>
    <row r="15" ht="24" customHeight="1">
      <c r="A15" s="16" t="n"/>
      <c r="B15" s="16" t="n"/>
      <c r="C15" s="17" t="n"/>
      <c r="D15" s="17" t="n"/>
      <c r="E15" s="16" t="n"/>
      <c r="F15" s="16" t="n"/>
      <c r="G15" s="17" t="n"/>
      <c r="H15" s="30" t="n"/>
      <c r="I15" s="16" t="n"/>
      <c r="J15" s="19" t="n"/>
      <c r="K15" s="16" t="n"/>
      <c r="L15" s="30" t="n"/>
      <c r="M15" s="32">
        <f>IF($C15="","",IF($H15="","",$H15-Paramètres!$B$2))</f>
        <v/>
      </c>
      <c r="N15" s="23">
        <f>IF($C15="","",IF($I15="Terminé","Clos",IF(AND($K15&lt;&gt;"",IFERROR(_xlfn.XLOOKUP($K15,'Checklist'!$A$2:$A$101,'Checklist'!$I$2:$I$101),"")&lt;&gt;"Terminé"),"Bloqué",IF($H15="","À planifier",IF($M15&lt;0,"En retard",IF($M15&lt;=Paramètres!$B$3,"À surveiller","OK"))))))</f>
        <v/>
      </c>
      <c r="O15" s="16" t="n"/>
      <c r="P15" s="17" t="n"/>
    </row>
    <row r="16" ht="24" customHeight="1">
      <c r="A16" s="16" t="n"/>
      <c r="B16" s="16" t="n"/>
      <c r="C16" s="17" t="n"/>
      <c r="D16" s="17" t="n"/>
      <c r="E16" s="16" t="n"/>
      <c r="F16" s="16" t="n"/>
      <c r="G16" s="17" t="n"/>
      <c r="H16" s="30" t="n"/>
      <c r="I16" s="16" t="n"/>
      <c r="J16" s="19" t="n"/>
      <c r="K16" s="16" t="n"/>
      <c r="L16" s="30" t="n"/>
      <c r="M16" s="31">
        <f>IF($C16="","",IF($H16="","",$H16-Paramètres!$B$2))</f>
        <v/>
      </c>
      <c r="N16" s="21">
        <f>IF($C16="","",IF($I16="Terminé","Clos",IF(AND($K16&lt;&gt;"",IFERROR(_xlfn.XLOOKUP($K16,'Checklist'!$A$2:$A$101,'Checklist'!$I$2:$I$101),"")&lt;&gt;"Terminé"),"Bloqué",IF($H16="","À planifier",IF($M16&lt;0,"En retard",IF($M16&lt;=Paramètres!$B$3,"À surveiller","OK"))))))</f>
        <v/>
      </c>
      <c r="O16" s="16" t="n"/>
      <c r="P16" s="17" t="n"/>
    </row>
    <row r="17" ht="24" customHeight="1">
      <c r="A17" s="16" t="n"/>
      <c r="B17" s="16" t="n"/>
      <c r="C17" s="17" t="n"/>
      <c r="D17" s="17" t="n"/>
      <c r="E17" s="16" t="n"/>
      <c r="F17" s="16" t="n"/>
      <c r="G17" s="17" t="n"/>
      <c r="H17" s="30" t="n"/>
      <c r="I17" s="16" t="n"/>
      <c r="J17" s="19" t="n"/>
      <c r="K17" s="16" t="n"/>
      <c r="L17" s="30" t="n"/>
      <c r="M17" s="32">
        <f>IF($C17="","",IF($H17="","",$H17-Paramètres!$B$2))</f>
        <v/>
      </c>
      <c r="N17" s="23">
        <f>IF($C17="","",IF($I17="Terminé","Clos",IF(AND($K17&lt;&gt;"",IFERROR(_xlfn.XLOOKUP($K17,'Checklist'!$A$2:$A$101,'Checklist'!$I$2:$I$101),"")&lt;&gt;"Terminé"),"Bloqué",IF($H17="","À planifier",IF($M17&lt;0,"En retard",IF($M17&lt;=Paramètres!$B$3,"À surveiller","OK"))))))</f>
        <v/>
      </c>
      <c r="O17" s="16" t="n"/>
      <c r="P17" s="17" t="n"/>
    </row>
    <row r="18" ht="24" customHeight="1">
      <c r="A18" s="16" t="n"/>
      <c r="B18" s="16" t="n"/>
      <c r="C18" s="17" t="n"/>
      <c r="D18" s="17" t="n"/>
      <c r="E18" s="16" t="n"/>
      <c r="F18" s="16" t="n"/>
      <c r="G18" s="17" t="n"/>
      <c r="H18" s="30" t="n"/>
      <c r="I18" s="16" t="n"/>
      <c r="J18" s="19" t="n"/>
      <c r="K18" s="16" t="n"/>
      <c r="L18" s="30" t="n"/>
      <c r="M18" s="31">
        <f>IF($C18="","",IF($H18="","",$H18-Paramètres!$B$2))</f>
        <v/>
      </c>
      <c r="N18" s="21">
        <f>IF($C18="","",IF($I18="Terminé","Clos",IF(AND($K18&lt;&gt;"",IFERROR(_xlfn.XLOOKUP($K18,'Checklist'!$A$2:$A$101,'Checklist'!$I$2:$I$101),"")&lt;&gt;"Terminé"),"Bloqué",IF($H18="","À planifier",IF($M18&lt;0,"En retard",IF($M18&lt;=Paramètres!$B$3,"À surveiller","OK"))))))</f>
        <v/>
      </c>
      <c r="O18" s="16" t="n"/>
      <c r="P18" s="17" t="n"/>
    </row>
    <row r="19" ht="24" customHeight="1">
      <c r="A19" s="16" t="n"/>
      <c r="B19" s="16" t="n"/>
      <c r="C19" s="17" t="n"/>
      <c r="D19" s="17" t="n"/>
      <c r="E19" s="16" t="n"/>
      <c r="F19" s="16" t="n"/>
      <c r="G19" s="17" t="n"/>
      <c r="H19" s="30" t="n"/>
      <c r="I19" s="16" t="n"/>
      <c r="J19" s="19" t="n"/>
      <c r="K19" s="16" t="n"/>
      <c r="L19" s="30" t="n"/>
      <c r="M19" s="32">
        <f>IF($C19="","",IF($H19="","",$H19-Paramètres!$B$2))</f>
        <v/>
      </c>
      <c r="N19" s="23">
        <f>IF($C19="","",IF($I19="Terminé","Clos",IF(AND($K19&lt;&gt;"",IFERROR(_xlfn.XLOOKUP($K19,'Checklist'!$A$2:$A$101,'Checklist'!$I$2:$I$101),"")&lt;&gt;"Terminé"),"Bloqué",IF($H19="","À planifier",IF($M19&lt;0,"En retard",IF($M19&lt;=Paramètres!$B$3,"À surveiller","OK"))))))</f>
        <v/>
      </c>
      <c r="O19" s="16" t="n"/>
      <c r="P19" s="17" t="n"/>
    </row>
    <row r="20" ht="24" customHeight="1">
      <c r="A20" s="16" t="n"/>
      <c r="B20" s="16" t="n"/>
      <c r="C20" s="17" t="n"/>
      <c r="D20" s="17" t="n"/>
      <c r="E20" s="16" t="n"/>
      <c r="F20" s="16" t="n"/>
      <c r="G20" s="17" t="n"/>
      <c r="H20" s="30" t="n"/>
      <c r="I20" s="16" t="n"/>
      <c r="J20" s="19" t="n"/>
      <c r="K20" s="16" t="n"/>
      <c r="L20" s="30" t="n"/>
      <c r="M20" s="31">
        <f>IF($C20="","",IF($H20="","",$H20-Paramètres!$B$2))</f>
        <v/>
      </c>
      <c r="N20" s="21">
        <f>IF($C20="","",IF($I20="Terminé","Clos",IF(AND($K20&lt;&gt;"",IFERROR(_xlfn.XLOOKUP($K20,'Checklist'!$A$2:$A$101,'Checklist'!$I$2:$I$101),"")&lt;&gt;"Terminé"),"Bloqué",IF($H20="","À planifier",IF($M20&lt;0,"En retard",IF($M20&lt;=Paramètres!$B$3,"À surveiller","OK"))))))</f>
        <v/>
      </c>
      <c r="O20" s="16" t="n"/>
      <c r="P20" s="17" t="n"/>
    </row>
    <row r="21" ht="24" customHeight="1">
      <c r="A21" s="16" t="n"/>
      <c r="B21" s="16" t="n"/>
      <c r="C21" s="17" t="n"/>
      <c r="D21" s="17" t="n"/>
      <c r="E21" s="16" t="n"/>
      <c r="F21" s="16" t="n"/>
      <c r="G21" s="17" t="n"/>
      <c r="H21" s="30" t="n"/>
      <c r="I21" s="16" t="n"/>
      <c r="J21" s="19" t="n"/>
      <c r="K21" s="16" t="n"/>
      <c r="L21" s="30" t="n"/>
      <c r="M21" s="32">
        <f>IF($C21="","",IF($H21="","",$H21-Paramètres!$B$2))</f>
        <v/>
      </c>
      <c r="N21" s="23">
        <f>IF($C21="","",IF($I21="Terminé","Clos",IF(AND($K21&lt;&gt;"",IFERROR(_xlfn.XLOOKUP($K21,'Checklist'!$A$2:$A$101,'Checklist'!$I$2:$I$101),"")&lt;&gt;"Terminé"),"Bloqué",IF($H21="","À planifier",IF($M21&lt;0,"En retard",IF($M21&lt;=Paramètres!$B$3,"À surveiller","OK"))))))</f>
        <v/>
      </c>
      <c r="O21" s="16" t="n"/>
      <c r="P21" s="17" t="n"/>
    </row>
    <row r="22" ht="24" customHeight="1">
      <c r="A22" s="16" t="n"/>
      <c r="B22" s="16" t="n"/>
      <c r="C22" s="17" t="n"/>
      <c r="D22" s="17" t="n"/>
      <c r="E22" s="16" t="n"/>
      <c r="F22" s="16" t="n"/>
      <c r="G22" s="17" t="n"/>
      <c r="H22" s="30" t="n"/>
      <c r="I22" s="16" t="n"/>
      <c r="J22" s="19" t="n"/>
      <c r="K22" s="16" t="n"/>
      <c r="L22" s="30" t="n"/>
      <c r="M22" s="31">
        <f>IF($C22="","",IF($H22="","",$H22-Paramètres!$B$2))</f>
        <v/>
      </c>
      <c r="N22" s="21">
        <f>IF($C22="","",IF($I22="Terminé","Clos",IF(AND($K22&lt;&gt;"",IFERROR(_xlfn.XLOOKUP($K22,'Checklist'!$A$2:$A$101,'Checklist'!$I$2:$I$101),"")&lt;&gt;"Terminé"),"Bloqué",IF($H22="","À planifier",IF($M22&lt;0,"En retard",IF($M22&lt;=Paramètres!$B$3,"À surveiller","OK"))))))</f>
        <v/>
      </c>
      <c r="O22" s="16" t="n"/>
      <c r="P22" s="17" t="n"/>
    </row>
    <row r="23" ht="24" customHeight="1">
      <c r="A23" s="16" t="n"/>
      <c r="B23" s="16" t="n"/>
      <c r="C23" s="17" t="n"/>
      <c r="D23" s="17" t="n"/>
      <c r="E23" s="16" t="n"/>
      <c r="F23" s="16" t="n"/>
      <c r="G23" s="17" t="n"/>
      <c r="H23" s="30" t="n"/>
      <c r="I23" s="16" t="n"/>
      <c r="J23" s="19" t="n"/>
      <c r="K23" s="16" t="n"/>
      <c r="L23" s="30" t="n"/>
      <c r="M23" s="32">
        <f>IF($C23="","",IF($H23="","",$H23-Paramètres!$B$2))</f>
        <v/>
      </c>
      <c r="N23" s="23">
        <f>IF($C23="","",IF($I23="Terminé","Clos",IF(AND($K23&lt;&gt;"",IFERROR(_xlfn.XLOOKUP($K23,'Checklist'!$A$2:$A$101,'Checklist'!$I$2:$I$101),"")&lt;&gt;"Terminé"),"Bloqué",IF($H23="","À planifier",IF($M23&lt;0,"En retard",IF($M23&lt;=Paramètres!$B$3,"À surveiller","OK"))))))</f>
        <v/>
      </c>
      <c r="O23" s="16" t="n"/>
      <c r="P23" s="17" t="n"/>
    </row>
    <row r="24" ht="24" customHeight="1">
      <c r="A24" s="16" t="n"/>
      <c r="B24" s="16" t="n"/>
      <c r="C24" s="17" t="n"/>
      <c r="D24" s="17" t="n"/>
      <c r="E24" s="16" t="n"/>
      <c r="F24" s="16" t="n"/>
      <c r="G24" s="17" t="n"/>
      <c r="H24" s="30" t="n"/>
      <c r="I24" s="16" t="n"/>
      <c r="J24" s="19" t="n"/>
      <c r="K24" s="16" t="n"/>
      <c r="L24" s="30" t="n"/>
      <c r="M24" s="31">
        <f>IF($C24="","",IF($H24="","",$H24-Paramètres!$B$2))</f>
        <v/>
      </c>
      <c r="N24" s="21">
        <f>IF($C24="","",IF($I24="Terminé","Clos",IF(AND($K24&lt;&gt;"",IFERROR(_xlfn.XLOOKUP($K24,'Checklist'!$A$2:$A$101,'Checklist'!$I$2:$I$101),"")&lt;&gt;"Terminé"),"Bloqué",IF($H24="","À planifier",IF($M24&lt;0,"En retard",IF($M24&lt;=Paramètres!$B$3,"À surveiller","OK"))))))</f>
        <v/>
      </c>
      <c r="O24" s="16" t="n"/>
      <c r="P24" s="17" t="n"/>
    </row>
    <row r="25" ht="24" customHeight="1">
      <c r="A25" s="16" t="n"/>
      <c r="B25" s="16" t="n"/>
      <c r="C25" s="17" t="n"/>
      <c r="D25" s="17" t="n"/>
      <c r="E25" s="16" t="n"/>
      <c r="F25" s="16" t="n"/>
      <c r="G25" s="17" t="n"/>
      <c r="H25" s="30" t="n"/>
      <c r="I25" s="16" t="n"/>
      <c r="J25" s="19" t="n"/>
      <c r="K25" s="16" t="n"/>
      <c r="L25" s="30" t="n"/>
      <c r="M25" s="32">
        <f>IF($C25="","",IF($H25="","",$H25-Paramètres!$B$2))</f>
        <v/>
      </c>
      <c r="N25" s="23">
        <f>IF($C25="","",IF($I25="Terminé","Clos",IF(AND($K25&lt;&gt;"",IFERROR(_xlfn.XLOOKUP($K25,'Checklist'!$A$2:$A$101,'Checklist'!$I$2:$I$101),"")&lt;&gt;"Terminé"),"Bloqué",IF($H25="","À planifier",IF($M25&lt;0,"En retard",IF($M25&lt;=Paramètres!$B$3,"À surveiller","OK"))))))</f>
        <v/>
      </c>
      <c r="O25" s="16" t="n"/>
      <c r="P25" s="17" t="n"/>
    </row>
    <row r="26" ht="24" customHeight="1">
      <c r="A26" s="16" t="n"/>
      <c r="B26" s="16" t="n"/>
      <c r="C26" s="17" t="n"/>
      <c r="D26" s="17" t="n"/>
      <c r="E26" s="16" t="n"/>
      <c r="F26" s="16" t="n"/>
      <c r="G26" s="17" t="n"/>
      <c r="H26" s="30" t="n"/>
      <c r="I26" s="16" t="n"/>
      <c r="J26" s="19" t="n"/>
      <c r="K26" s="16" t="n"/>
      <c r="L26" s="30" t="n"/>
      <c r="M26" s="31">
        <f>IF($C26="","",IF($H26="","",$H26-Paramètres!$B$2))</f>
        <v/>
      </c>
      <c r="N26" s="21">
        <f>IF($C26="","",IF($I26="Terminé","Clos",IF(AND($K26&lt;&gt;"",IFERROR(_xlfn.XLOOKUP($K26,'Checklist'!$A$2:$A$101,'Checklist'!$I$2:$I$101),"")&lt;&gt;"Terminé"),"Bloqué",IF($H26="","À planifier",IF($M26&lt;0,"En retard",IF($M26&lt;=Paramètres!$B$3,"À surveiller","OK"))))))</f>
        <v/>
      </c>
      <c r="O26" s="16" t="n"/>
      <c r="P26" s="17" t="n"/>
    </row>
    <row r="27" ht="24" customHeight="1">
      <c r="A27" s="16" t="n"/>
      <c r="B27" s="16" t="n"/>
      <c r="C27" s="17" t="n"/>
      <c r="D27" s="17" t="n"/>
      <c r="E27" s="16" t="n"/>
      <c r="F27" s="16" t="n"/>
      <c r="G27" s="17" t="n"/>
      <c r="H27" s="30" t="n"/>
      <c r="I27" s="16" t="n"/>
      <c r="J27" s="19" t="n"/>
      <c r="K27" s="16" t="n"/>
      <c r="L27" s="30" t="n"/>
      <c r="M27" s="32">
        <f>IF($C27="","",IF($H27="","",$H27-Paramètres!$B$2))</f>
        <v/>
      </c>
      <c r="N27" s="23">
        <f>IF($C27="","",IF($I27="Terminé","Clos",IF(AND($K27&lt;&gt;"",IFERROR(_xlfn.XLOOKUP($K27,'Checklist'!$A$2:$A$101,'Checklist'!$I$2:$I$101),"")&lt;&gt;"Terminé"),"Bloqué",IF($H27="","À planifier",IF($M27&lt;0,"En retard",IF($M27&lt;=Paramètres!$B$3,"À surveiller","OK"))))))</f>
        <v/>
      </c>
      <c r="O27" s="16" t="n"/>
      <c r="P27" s="17" t="n"/>
    </row>
    <row r="28" ht="24" customHeight="1">
      <c r="A28" s="16" t="n"/>
      <c r="B28" s="16" t="n"/>
      <c r="C28" s="17" t="n"/>
      <c r="D28" s="17" t="n"/>
      <c r="E28" s="16" t="n"/>
      <c r="F28" s="16" t="n"/>
      <c r="G28" s="17" t="n"/>
      <c r="H28" s="30" t="n"/>
      <c r="I28" s="16" t="n"/>
      <c r="J28" s="19" t="n"/>
      <c r="K28" s="16" t="n"/>
      <c r="L28" s="30" t="n"/>
      <c r="M28" s="31">
        <f>IF($C28="","",IF($H28="","",$H28-Paramètres!$B$2))</f>
        <v/>
      </c>
      <c r="N28" s="21">
        <f>IF($C28="","",IF($I28="Terminé","Clos",IF(AND($K28&lt;&gt;"",IFERROR(_xlfn.XLOOKUP($K28,'Checklist'!$A$2:$A$101,'Checklist'!$I$2:$I$101),"")&lt;&gt;"Terminé"),"Bloqué",IF($H28="","À planifier",IF($M28&lt;0,"En retard",IF($M28&lt;=Paramètres!$B$3,"À surveiller","OK"))))))</f>
        <v/>
      </c>
      <c r="O28" s="16" t="n"/>
      <c r="P28" s="17" t="n"/>
    </row>
    <row r="29" ht="24" customHeight="1">
      <c r="A29" s="16" t="n"/>
      <c r="B29" s="16" t="n"/>
      <c r="C29" s="17" t="n"/>
      <c r="D29" s="17" t="n"/>
      <c r="E29" s="16" t="n"/>
      <c r="F29" s="16" t="n"/>
      <c r="G29" s="17" t="n"/>
      <c r="H29" s="30" t="n"/>
      <c r="I29" s="16" t="n"/>
      <c r="J29" s="19" t="n"/>
      <c r="K29" s="16" t="n"/>
      <c r="L29" s="30" t="n"/>
      <c r="M29" s="32">
        <f>IF($C29="","",IF($H29="","",$H29-Paramètres!$B$2))</f>
        <v/>
      </c>
      <c r="N29" s="23">
        <f>IF($C29="","",IF($I29="Terminé","Clos",IF(AND($K29&lt;&gt;"",IFERROR(_xlfn.XLOOKUP($K29,'Checklist'!$A$2:$A$101,'Checklist'!$I$2:$I$101),"")&lt;&gt;"Terminé"),"Bloqué",IF($H29="","À planifier",IF($M29&lt;0,"En retard",IF($M29&lt;=Paramètres!$B$3,"À surveiller","OK"))))))</f>
        <v/>
      </c>
      <c r="O29" s="16" t="n"/>
      <c r="P29" s="17" t="n"/>
    </row>
    <row r="30" ht="24" customHeight="1">
      <c r="A30" s="16" t="n"/>
      <c r="B30" s="16" t="n"/>
      <c r="C30" s="17" t="n"/>
      <c r="D30" s="17" t="n"/>
      <c r="E30" s="16" t="n"/>
      <c r="F30" s="16" t="n"/>
      <c r="G30" s="17" t="n"/>
      <c r="H30" s="30" t="n"/>
      <c r="I30" s="16" t="n"/>
      <c r="J30" s="19" t="n"/>
      <c r="K30" s="16" t="n"/>
      <c r="L30" s="30" t="n"/>
      <c r="M30" s="31">
        <f>IF($C30="","",IF($H30="","",$H30-Paramètres!$B$2))</f>
        <v/>
      </c>
      <c r="N30" s="21">
        <f>IF($C30="","",IF($I30="Terminé","Clos",IF(AND($K30&lt;&gt;"",IFERROR(_xlfn.XLOOKUP($K30,'Checklist'!$A$2:$A$101,'Checklist'!$I$2:$I$101),"")&lt;&gt;"Terminé"),"Bloqué",IF($H30="","À planifier",IF($M30&lt;0,"En retard",IF($M30&lt;=Paramètres!$B$3,"À surveiller","OK"))))))</f>
        <v/>
      </c>
      <c r="O30" s="16" t="n"/>
      <c r="P30" s="17" t="n"/>
    </row>
    <row r="31" ht="24" customHeight="1">
      <c r="A31" s="16" t="n"/>
      <c r="B31" s="16" t="n"/>
      <c r="C31" s="17" t="n"/>
      <c r="D31" s="17" t="n"/>
      <c r="E31" s="16" t="n"/>
      <c r="F31" s="16" t="n"/>
      <c r="G31" s="17" t="n"/>
      <c r="H31" s="30" t="n"/>
      <c r="I31" s="16" t="n"/>
      <c r="J31" s="19" t="n"/>
      <c r="K31" s="16" t="n"/>
      <c r="L31" s="30" t="n"/>
      <c r="M31" s="32">
        <f>IF($C31="","",IF($H31="","",$H31-Paramètres!$B$2))</f>
        <v/>
      </c>
      <c r="N31" s="23">
        <f>IF($C31="","",IF($I31="Terminé","Clos",IF(AND($K31&lt;&gt;"",IFERROR(_xlfn.XLOOKUP($K31,'Checklist'!$A$2:$A$101,'Checklist'!$I$2:$I$101),"")&lt;&gt;"Terminé"),"Bloqué",IF($H31="","À planifier",IF($M31&lt;0,"En retard",IF($M31&lt;=Paramètres!$B$3,"À surveiller","OK"))))))</f>
        <v/>
      </c>
      <c r="O31" s="16" t="n"/>
      <c r="P31" s="17" t="n"/>
    </row>
    <row r="32" ht="24" customHeight="1">
      <c r="A32" s="16" t="n"/>
      <c r="B32" s="16" t="n"/>
      <c r="C32" s="17" t="n"/>
      <c r="D32" s="17" t="n"/>
      <c r="E32" s="16" t="n"/>
      <c r="F32" s="16" t="n"/>
      <c r="G32" s="17" t="n"/>
      <c r="H32" s="30" t="n"/>
      <c r="I32" s="16" t="n"/>
      <c r="J32" s="19" t="n"/>
      <c r="K32" s="16" t="n"/>
      <c r="L32" s="30" t="n"/>
      <c r="M32" s="31">
        <f>IF($C32="","",IF($H32="","",$H32-Paramètres!$B$2))</f>
        <v/>
      </c>
      <c r="N32" s="21">
        <f>IF($C32="","",IF($I32="Terminé","Clos",IF(AND($K32&lt;&gt;"",IFERROR(_xlfn.XLOOKUP($K32,'Checklist'!$A$2:$A$101,'Checklist'!$I$2:$I$101),"")&lt;&gt;"Terminé"),"Bloqué",IF($H32="","À planifier",IF($M32&lt;0,"En retard",IF($M32&lt;=Paramètres!$B$3,"À surveiller","OK"))))))</f>
        <v/>
      </c>
      <c r="O32" s="16" t="n"/>
      <c r="P32" s="17" t="n"/>
    </row>
    <row r="33" ht="24" customHeight="1">
      <c r="A33" s="16" t="n"/>
      <c r="B33" s="16" t="n"/>
      <c r="C33" s="17" t="n"/>
      <c r="D33" s="17" t="n"/>
      <c r="E33" s="16" t="n"/>
      <c r="F33" s="16" t="n"/>
      <c r="G33" s="17" t="n"/>
      <c r="H33" s="30" t="n"/>
      <c r="I33" s="16" t="n"/>
      <c r="J33" s="19" t="n"/>
      <c r="K33" s="16" t="n"/>
      <c r="L33" s="30" t="n"/>
      <c r="M33" s="32">
        <f>IF($C33="","",IF($H33="","",$H33-Paramètres!$B$2))</f>
        <v/>
      </c>
      <c r="N33" s="23">
        <f>IF($C33="","",IF($I33="Terminé","Clos",IF(AND($K33&lt;&gt;"",IFERROR(_xlfn.XLOOKUP($K33,'Checklist'!$A$2:$A$101,'Checklist'!$I$2:$I$101),"")&lt;&gt;"Terminé"),"Bloqué",IF($H33="","À planifier",IF($M33&lt;0,"En retard",IF($M33&lt;=Paramètres!$B$3,"À surveiller","OK"))))))</f>
        <v/>
      </c>
      <c r="O33" s="16" t="n"/>
      <c r="P33" s="17" t="n"/>
    </row>
    <row r="34" ht="24" customHeight="1">
      <c r="A34" s="16" t="n"/>
      <c r="B34" s="16" t="n"/>
      <c r="C34" s="17" t="n"/>
      <c r="D34" s="17" t="n"/>
      <c r="E34" s="16" t="n"/>
      <c r="F34" s="16" t="n"/>
      <c r="G34" s="17" t="n"/>
      <c r="H34" s="30" t="n"/>
      <c r="I34" s="16" t="n"/>
      <c r="J34" s="19" t="n"/>
      <c r="K34" s="16" t="n"/>
      <c r="L34" s="30" t="n"/>
      <c r="M34" s="31">
        <f>IF($C34="","",IF($H34="","",$H34-Paramètres!$B$2))</f>
        <v/>
      </c>
      <c r="N34" s="21">
        <f>IF($C34="","",IF($I34="Terminé","Clos",IF(AND($K34&lt;&gt;"",IFERROR(_xlfn.XLOOKUP($K34,'Checklist'!$A$2:$A$101,'Checklist'!$I$2:$I$101),"")&lt;&gt;"Terminé"),"Bloqué",IF($H34="","À planifier",IF($M34&lt;0,"En retard",IF($M34&lt;=Paramètres!$B$3,"À surveiller","OK"))))))</f>
        <v/>
      </c>
      <c r="O34" s="16" t="n"/>
      <c r="P34" s="17" t="n"/>
    </row>
    <row r="35" ht="24" customHeight="1">
      <c r="A35" s="16" t="n"/>
      <c r="B35" s="16" t="n"/>
      <c r="C35" s="17" t="n"/>
      <c r="D35" s="17" t="n"/>
      <c r="E35" s="16" t="n"/>
      <c r="F35" s="16" t="n"/>
      <c r="G35" s="17" t="n"/>
      <c r="H35" s="30" t="n"/>
      <c r="I35" s="16" t="n"/>
      <c r="J35" s="19" t="n"/>
      <c r="K35" s="16" t="n"/>
      <c r="L35" s="30" t="n"/>
      <c r="M35" s="32">
        <f>IF($C35="","",IF($H35="","",$H35-Paramètres!$B$2))</f>
        <v/>
      </c>
      <c r="N35" s="23">
        <f>IF($C35="","",IF($I35="Terminé","Clos",IF(AND($K35&lt;&gt;"",IFERROR(_xlfn.XLOOKUP($K35,'Checklist'!$A$2:$A$101,'Checklist'!$I$2:$I$101),"")&lt;&gt;"Terminé"),"Bloqué",IF($H35="","À planifier",IF($M35&lt;0,"En retard",IF($M35&lt;=Paramètres!$B$3,"À surveiller","OK"))))))</f>
        <v/>
      </c>
      <c r="O35" s="16" t="n"/>
      <c r="P35" s="17" t="n"/>
    </row>
    <row r="36" ht="24" customHeight="1">
      <c r="A36" s="16" t="n"/>
      <c r="B36" s="16" t="n"/>
      <c r="C36" s="17" t="n"/>
      <c r="D36" s="17" t="n"/>
      <c r="E36" s="16" t="n"/>
      <c r="F36" s="16" t="n"/>
      <c r="G36" s="17" t="n"/>
      <c r="H36" s="30" t="n"/>
      <c r="I36" s="16" t="n"/>
      <c r="J36" s="19" t="n"/>
      <c r="K36" s="16" t="n"/>
      <c r="L36" s="30" t="n"/>
      <c r="M36" s="31">
        <f>IF($C36="","",IF($H36="","",$H36-Paramètres!$B$2))</f>
        <v/>
      </c>
      <c r="N36" s="21">
        <f>IF($C36="","",IF($I36="Terminé","Clos",IF(AND($K36&lt;&gt;"",IFERROR(_xlfn.XLOOKUP($K36,'Checklist'!$A$2:$A$101,'Checklist'!$I$2:$I$101),"")&lt;&gt;"Terminé"),"Bloqué",IF($H36="","À planifier",IF($M36&lt;0,"En retard",IF($M36&lt;=Paramètres!$B$3,"À surveiller","OK"))))))</f>
        <v/>
      </c>
      <c r="O36" s="16" t="n"/>
      <c r="P36" s="17" t="n"/>
    </row>
    <row r="37" ht="24" customHeight="1">
      <c r="A37" s="16" t="n"/>
      <c r="B37" s="16" t="n"/>
      <c r="C37" s="17" t="n"/>
      <c r="D37" s="17" t="n"/>
      <c r="E37" s="16" t="n"/>
      <c r="F37" s="16" t="n"/>
      <c r="G37" s="17" t="n"/>
      <c r="H37" s="30" t="n"/>
      <c r="I37" s="16" t="n"/>
      <c r="J37" s="19" t="n"/>
      <c r="K37" s="16" t="n"/>
      <c r="L37" s="30" t="n"/>
      <c r="M37" s="32">
        <f>IF($C37="","",IF($H37="","",$H37-Paramètres!$B$2))</f>
        <v/>
      </c>
      <c r="N37" s="23">
        <f>IF($C37="","",IF($I37="Terminé","Clos",IF(AND($K37&lt;&gt;"",IFERROR(_xlfn.XLOOKUP($K37,'Checklist'!$A$2:$A$101,'Checklist'!$I$2:$I$101),"")&lt;&gt;"Terminé"),"Bloqué",IF($H37="","À planifier",IF($M37&lt;0,"En retard",IF($M37&lt;=Paramètres!$B$3,"À surveiller","OK"))))))</f>
        <v/>
      </c>
      <c r="O37" s="16" t="n"/>
      <c r="P37" s="17" t="n"/>
    </row>
    <row r="38" ht="24" customHeight="1">
      <c r="A38" s="16" t="n"/>
      <c r="B38" s="16" t="n"/>
      <c r="C38" s="17" t="n"/>
      <c r="D38" s="17" t="n"/>
      <c r="E38" s="16" t="n"/>
      <c r="F38" s="16" t="n"/>
      <c r="G38" s="17" t="n"/>
      <c r="H38" s="30" t="n"/>
      <c r="I38" s="16" t="n"/>
      <c r="J38" s="19" t="n"/>
      <c r="K38" s="16" t="n"/>
      <c r="L38" s="30" t="n"/>
      <c r="M38" s="31">
        <f>IF($C38="","",IF($H38="","",$H38-Paramètres!$B$2))</f>
        <v/>
      </c>
      <c r="N38" s="21">
        <f>IF($C38="","",IF($I38="Terminé","Clos",IF(AND($K38&lt;&gt;"",IFERROR(_xlfn.XLOOKUP($K38,'Checklist'!$A$2:$A$101,'Checklist'!$I$2:$I$101),"")&lt;&gt;"Terminé"),"Bloqué",IF($H38="","À planifier",IF($M38&lt;0,"En retard",IF($M38&lt;=Paramètres!$B$3,"À surveiller","OK"))))))</f>
        <v/>
      </c>
      <c r="O38" s="16" t="n"/>
      <c r="P38" s="17" t="n"/>
    </row>
    <row r="39" ht="24" customHeight="1">
      <c r="A39" s="16" t="n"/>
      <c r="B39" s="16" t="n"/>
      <c r="C39" s="17" t="n"/>
      <c r="D39" s="17" t="n"/>
      <c r="E39" s="16" t="n"/>
      <c r="F39" s="16" t="n"/>
      <c r="G39" s="17" t="n"/>
      <c r="H39" s="30" t="n"/>
      <c r="I39" s="16" t="n"/>
      <c r="J39" s="19" t="n"/>
      <c r="K39" s="16" t="n"/>
      <c r="L39" s="30" t="n"/>
      <c r="M39" s="32">
        <f>IF($C39="","",IF($H39="","",$H39-Paramètres!$B$2))</f>
        <v/>
      </c>
      <c r="N39" s="23">
        <f>IF($C39="","",IF($I39="Terminé","Clos",IF(AND($K39&lt;&gt;"",IFERROR(_xlfn.XLOOKUP($K39,'Checklist'!$A$2:$A$101,'Checklist'!$I$2:$I$101),"")&lt;&gt;"Terminé"),"Bloqué",IF($H39="","À planifier",IF($M39&lt;0,"En retard",IF($M39&lt;=Paramètres!$B$3,"À surveiller","OK"))))))</f>
        <v/>
      </c>
      <c r="O39" s="16" t="n"/>
      <c r="P39" s="17" t="n"/>
    </row>
    <row r="40" ht="24" customHeight="1">
      <c r="A40" s="16" t="n"/>
      <c r="B40" s="16" t="n"/>
      <c r="C40" s="17" t="n"/>
      <c r="D40" s="17" t="n"/>
      <c r="E40" s="16" t="n"/>
      <c r="F40" s="16" t="n"/>
      <c r="G40" s="17" t="n"/>
      <c r="H40" s="30" t="n"/>
      <c r="I40" s="16" t="n"/>
      <c r="J40" s="19" t="n"/>
      <c r="K40" s="16" t="n"/>
      <c r="L40" s="30" t="n"/>
      <c r="M40" s="31">
        <f>IF($C40="","",IF($H40="","",$H40-Paramètres!$B$2))</f>
        <v/>
      </c>
      <c r="N40" s="21">
        <f>IF($C40="","",IF($I40="Terminé","Clos",IF(AND($K40&lt;&gt;"",IFERROR(_xlfn.XLOOKUP($K40,'Checklist'!$A$2:$A$101,'Checklist'!$I$2:$I$101),"")&lt;&gt;"Terminé"),"Bloqué",IF($H40="","À planifier",IF($M40&lt;0,"En retard",IF($M40&lt;=Paramètres!$B$3,"À surveiller","OK"))))))</f>
        <v/>
      </c>
      <c r="O40" s="16" t="n"/>
      <c r="P40" s="17" t="n"/>
    </row>
    <row r="41" ht="24" customHeight="1">
      <c r="A41" s="16" t="n"/>
      <c r="B41" s="16" t="n"/>
      <c r="C41" s="17" t="n"/>
      <c r="D41" s="17" t="n"/>
      <c r="E41" s="16" t="n"/>
      <c r="F41" s="16" t="n"/>
      <c r="G41" s="17" t="n"/>
      <c r="H41" s="30" t="n"/>
      <c r="I41" s="16" t="n"/>
      <c r="J41" s="19" t="n"/>
      <c r="K41" s="16" t="n"/>
      <c r="L41" s="30" t="n"/>
      <c r="M41" s="32">
        <f>IF($C41="","",IF($H41="","",$H41-Paramètres!$B$2))</f>
        <v/>
      </c>
      <c r="N41" s="23">
        <f>IF($C41="","",IF($I41="Terminé","Clos",IF(AND($K41&lt;&gt;"",IFERROR(_xlfn.XLOOKUP($K41,'Checklist'!$A$2:$A$101,'Checklist'!$I$2:$I$101),"")&lt;&gt;"Terminé"),"Bloqué",IF($H41="","À planifier",IF($M41&lt;0,"En retard",IF($M41&lt;=Paramètres!$B$3,"À surveiller","OK"))))))</f>
        <v/>
      </c>
      <c r="O41" s="16" t="n"/>
      <c r="P41" s="17" t="n"/>
    </row>
    <row r="42" ht="24" customHeight="1">
      <c r="A42" s="16" t="n"/>
      <c r="B42" s="16" t="n"/>
      <c r="C42" s="17" t="n"/>
      <c r="D42" s="17" t="n"/>
      <c r="E42" s="16" t="n"/>
      <c r="F42" s="16" t="n"/>
      <c r="G42" s="17" t="n"/>
      <c r="H42" s="30" t="n"/>
      <c r="I42" s="16" t="n"/>
      <c r="J42" s="19" t="n"/>
      <c r="K42" s="16" t="n"/>
      <c r="L42" s="30" t="n"/>
      <c r="M42" s="31">
        <f>IF($C42="","",IF($H42="","",$H42-Paramètres!$B$2))</f>
        <v/>
      </c>
      <c r="N42" s="21">
        <f>IF($C42="","",IF($I42="Terminé","Clos",IF(AND($K42&lt;&gt;"",IFERROR(_xlfn.XLOOKUP($K42,'Checklist'!$A$2:$A$101,'Checklist'!$I$2:$I$101),"")&lt;&gt;"Terminé"),"Bloqué",IF($H42="","À planifier",IF($M42&lt;0,"En retard",IF($M42&lt;=Paramètres!$B$3,"À surveiller","OK"))))))</f>
        <v/>
      </c>
      <c r="O42" s="16" t="n"/>
      <c r="P42" s="17" t="n"/>
    </row>
    <row r="43" ht="24" customHeight="1">
      <c r="A43" s="16" t="n"/>
      <c r="B43" s="16" t="n"/>
      <c r="C43" s="17" t="n"/>
      <c r="D43" s="17" t="n"/>
      <c r="E43" s="16" t="n"/>
      <c r="F43" s="16" t="n"/>
      <c r="G43" s="17" t="n"/>
      <c r="H43" s="30" t="n"/>
      <c r="I43" s="16" t="n"/>
      <c r="J43" s="19" t="n"/>
      <c r="K43" s="16" t="n"/>
      <c r="L43" s="30" t="n"/>
      <c r="M43" s="32">
        <f>IF($C43="","",IF($H43="","",$H43-Paramètres!$B$2))</f>
        <v/>
      </c>
      <c r="N43" s="23">
        <f>IF($C43="","",IF($I43="Terminé","Clos",IF(AND($K43&lt;&gt;"",IFERROR(_xlfn.XLOOKUP($K43,'Checklist'!$A$2:$A$101,'Checklist'!$I$2:$I$101),"")&lt;&gt;"Terminé"),"Bloqué",IF($H43="","À planifier",IF($M43&lt;0,"En retard",IF($M43&lt;=Paramètres!$B$3,"À surveiller","OK"))))))</f>
        <v/>
      </c>
      <c r="O43" s="16" t="n"/>
      <c r="P43" s="17" t="n"/>
    </row>
    <row r="44" ht="24" customHeight="1">
      <c r="A44" s="16" t="n"/>
      <c r="B44" s="16" t="n"/>
      <c r="C44" s="17" t="n"/>
      <c r="D44" s="17" t="n"/>
      <c r="E44" s="16" t="n"/>
      <c r="F44" s="16" t="n"/>
      <c r="G44" s="17" t="n"/>
      <c r="H44" s="30" t="n"/>
      <c r="I44" s="16" t="n"/>
      <c r="J44" s="19" t="n"/>
      <c r="K44" s="16" t="n"/>
      <c r="L44" s="30" t="n"/>
      <c r="M44" s="31">
        <f>IF($C44="","",IF($H44="","",$H44-Paramètres!$B$2))</f>
        <v/>
      </c>
      <c r="N44" s="21">
        <f>IF($C44="","",IF($I44="Terminé","Clos",IF(AND($K44&lt;&gt;"",IFERROR(_xlfn.XLOOKUP($K44,'Checklist'!$A$2:$A$101,'Checklist'!$I$2:$I$101),"")&lt;&gt;"Terminé"),"Bloqué",IF($H44="","À planifier",IF($M44&lt;0,"En retard",IF($M44&lt;=Paramètres!$B$3,"À surveiller","OK"))))))</f>
        <v/>
      </c>
      <c r="O44" s="16" t="n"/>
      <c r="P44" s="17" t="n"/>
    </row>
    <row r="45" ht="24" customHeight="1">
      <c r="A45" s="16" t="n"/>
      <c r="B45" s="16" t="n"/>
      <c r="C45" s="17" t="n"/>
      <c r="D45" s="17" t="n"/>
      <c r="E45" s="16" t="n"/>
      <c r="F45" s="16" t="n"/>
      <c r="G45" s="17" t="n"/>
      <c r="H45" s="30" t="n"/>
      <c r="I45" s="16" t="n"/>
      <c r="J45" s="19" t="n"/>
      <c r="K45" s="16" t="n"/>
      <c r="L45" s="30" t="n"/>
      <c r="M45" s="32">
        <f>IF($C45="","",IF($H45="","",$H45-Paramètres!$B$2))</f>
        <v/>
      </c>
      <c r="N45" s="23">
        <f>IF($C45="","",IF($I45="Terminé","Clos",IF(AND($K45&lt;&gt;"",IFERROR(_xlfn.XLOOKUP($K45,'Checklist'!$A$2:$A$101,'Checklist'!$I$2:$I$101),"")&lt;&gt;"Terminé"),"Bloqué",IF($H45="","À planifier",IF($M45&lt;0,"En retard",IF($M45&lt;=Paramètres!$B$3,"À surveiller","OK"))))))</f>
        <v/>
      </c>
      <c r="O45" s="16" t="n"/>
      <c r="P45" s="17" t="n"/>
    </row>
    <row r="46" ht="24" customHeight="1">
      <c r="A46" s="16" t="n"/>
      <c r="B46" s="16" t="n"/>
      <c r="C46" s="17" t="n"/>
      <c r="D46" s="17" t="n"/>
      <c r="E46" s="16" t="n"/>
      <c r="F46" s="16" t="n"/>
      <c r="G46" s="17" t="n"/>
      <c r="H46" s="30" t="n"/>
      <c r="I46" s="16" t="n"/>
      <c r="J46" s="19" t="n"/>
      <c r="K46" s="16" t="n"/>
      <c r="L46" s="30" t="n"/>
      <c r="M46" s="31">
        <f>IF($C46="","",IF($H46="","",$H46-Paramètres!$B$2))</f>
        <v/>
      </c>
      <c r="N46" s="21">
        <f>IF($C46="","",IF($I46="Terminé","Clos",IF(AND($K46&lt;&gt;"",IFERROR(_xlfn.XLOOKUP($K46,'Checklist'!$A$2:$A$101,'Checklist'!$I$2:$I$101),"")&lt;&gt;"Terminé"),"Bloqué",IF($H46="","À planifier",IF($M46&lt;0,"En retard",IF($M46&lt;=Paramètres!$B$3,"À surveiller","OK"))))))</f>
        <v/>
      </c>
      <c r="O46" s="16" t="n"/>
      <c r="P46" s="17" t="n"/>
    </row>
    <row r="47" ht="24" customHeight="1">
      <c r="A47" s="16" t="n"/>
      <c r="B47" s="16" t="n"/>
      <c r="C47" s="17" t="n"/>
      <c r="D47" s="17" t="n"/>
      <c r="E47" s="16" t="n"/>
      <c r="F47" s="16" t="n"/>
      <c r="G47" s="17" t="n"/>
      <c r="H47" s="30" t="n"/>
      <c r="I47" s="16" t="n"/>
      <c r="J47" s="19" t="n"/>
      <c r="K47" s="16" t="n"/>
      <c r="L47" s="30" t="n"/>
      <c r="M47" s="32">
        <f>IF($C47="","",IF($H47="","",$H47-Paramètres!$B$2))</f>
        <v/>
      </c>
      <c r="N47" s="23">
        <f>IF($C47="","",IF($I47="Terminé","Clos",IF(AND($K47&lt;&gt;"",IFERROR(_xlfn.XLOOKUP($K47,'Checklist'!$A$2:$A$101,'Checklist'!$I$2:$I$101),"")&lt;&gt;"Terminé"),"Bloqué",IF($H47="","À planifier",IF($M47&lt;0,"En retard",IF($M47&lt;=Paramètres!$B$3,"À surveiller","OK"))))))</f>
        <v/>
      </c>
      <c r="O47" s="16" t="n"/>
      <c r="P47" s="17" t="n"/>
    </row>
    <row r="48" ht="24" customHeight="1">
      <c r="A48" s="16" t="n"/>
      <c r="B48" s="16" t="n"/>
      <c r="C48" s="17" t="n"/>
      <c r="D48" s="17" t="n"/>
      <c r="E48" s="16" t="n"/>
      <c r="F48" s="16" t="n"/>
      <c r="G48" s="17" t="n"/>
      <c r="H48" s="30" t="n"/>
      <c r="I48" s="16" t="n"/>
      <c r="J48" s="19" t="n"/>
      <c r="K48" s="16" t="n"/>
      <c r="L48" s="30" t="n"/>
      <c r="M48" s="31">
        <f>IF($C48="","",IF($H48="","",$H48-Paramètres!$B$2))</f>
        <v/>
      </c>
      <c r="N48" s="21">
        <f>IF($C48="","",IF($I48="Terminé","Clos",IF(AND($K48&lt;&gt;"",IFERROR(_xlfn.XLOOKUP($K48,'Checklist'!$A$2:$A$101,'Checklist'!$I$2:$I$101),"")&lt;&gt;"Terminé"),"Bloqué",IF($H48="","À planifier",IF($M48&lt;0,"En retard",IF($M48&lt;=Paramètres!$B$3,"À surveiller","OK"))))))</f>
        <v/>
      </c>
      <c r="O48" s="16" t="n"/>
      <c r="P48" s="17" t="n"/>
    </row>
    <row r="49" ht="24" customHeight="1">
      <c r="A49" s="16" t="n"/>
      <c r="B49" s="16" t="n"/>
      <c r="C49" s="17" t="n"/>
      <c r="D49" s="17" t="n"/>
      <c r="E49" s="16" t="n"/>
      <c r="F49" s="16" t="n"/>
      <c r="G49" s="17" t="n"/>
      <c r="H49" s="30" t="n"/>
      <c r="I49" s="16" t="n"/>
      <c r="J49" s="19" t="n"/>
      <c r="K49" s="16" t="n"/>
      <c r="L49" s="30" t="n"/>
      <c r="M49" s="32">
        <f>IF($C49="","",IF($H49="","",$H49-Paramètres!$B$2))</f>
        <v/>
      </c>
      <c r="N49" s="23">
        <f>IF($C49="","",IF($I49="Terminé","Clos",IF(AND($K49&lt;&gt;"",IFERROR(_xlfn.XLOOKUP($K49,'Checklist'!$A$2:$A$101,'Checklist'!$I$2:$I$101),"")&lt;&gt;"Terminé"),"Bloqué",IF($H49="","À planifier",IF($M49&lt;0,"En retard",IF($M49&lt;=Paramètres!$B$3,"À surveiller","OK"))))))</f>
        <v/>
      </c>
      <c r="O49" s="16" t="n"/>
      <c r="P49" s="17" t="n"/>
    </row>
    <row r="50" ht="24" customHeight="1">
      <c r="A50" s="16" t="n"/>
      <c r="B50" s="16" t="n"/>
      <c r="C50" s="17" t="n"/>
      <c r="D50" s="17" t="n"/>
      <c r="E50" s="16" t="n"/>
      <c r="F50" s="16" t="n"/>
      <c r="G50" s="17" t="n"/>
      <c r="H50" s="30" t="n"/>
      <c r="I50" s="16" t="n"/>
      <c r="J50" s="19" t="n"/>
      <c r="K50" s="16" t="n"/>
      <c r="L50" s="30" t="n"/>
      <c r="M50" s="31">
        <f>IF($C50="","",IF($H50="","",$H50-Paramètres!$B$2))</f>
        <v/>
      </c>
      <c r="N50" s="21">
        <f>IF($C50="","",IF($I50="Terminé","Clos",IF(AND($K50&lt;&gt;"",IFERROR(_xlfn.XLOOKUP($K50,'Checklist'!$A$2:$A$101,'Checklist'!$I$2:$I$101),"")&lt;&gt;"Terminé"),"Bloqué",IF($H50="","À planifier",IF($M50&lt;0,"En retard",IF($M50&lt;=Paramètres!$B$3,"À surveiller","OK"))))))</f>
        <v/>
      </c>
      <c r="O50" s="16" t="n"/>
      <c r="P50" s="17" t="n"/>
    </row>
    <row r="51" ht="24" customHeight="1">
      <c r="A51" s="16" t="n"/>
      <c r="B51" s="16" t="n"/>
      <c r="C51" s="17" t="n"/>
      <c r="D51" s="17" t="n"/>
      <c r="E51" s="16" t="n"/>
      <c r="F51" s="16" t="n"/>
      <c r="G51" s="17" t="n"/>
      <c r="H51" s="30" t="n"/>
      <c r="I51" s="16" t="n"/>
      <c r="J51" s="19" t="n"/>
      <c r="K51" s="16" t="n"/>
      <c r="L51" s="30" t="n"/>
      <c r="M51" s="32">
        <f>IF($C51="","",IF($H51="","",$H51-Paramètres!$B$2))</f>
        <v/>
      </c>
      <c r="N51" s="23">
        <f>IF($C51="","",IF($I51="Terminé","Clos",IF(AND($K51&lt;&gt;"",IFERROR(_xlfn.XLOOKUP($K51,'Checklist'!$A$2:$A$101,'Checklist'!$I$2:$I$101),"")&lt;&gt;"Terminé"),"Bloqué",IF($H51="","À planifier",IF($M51&lt;0,"En retard",IF($M51&lt;=Paramètres!$B$3,"À surveiller","OK"))))))</f>
        <v/>
      </c>
      <c r="O51" s="16" t="n"/>
      <c r="P51" s="17" t="n"/>
    </row>
    <row r="52" ht="24" customHeight="1">
      <c r="A52" s="16" t="n"/>
      <c r="B52" s="16" t="n"/>
      <c r="C52" s="17" t="n"/>
      <c r="D52" s="17" t="n"/>
      <c r="E52" s="16" t="n"/>
      <c r="F52" s="16" t="n"/>
      <c r="G52" s="17" t="n"/>
      <c r="H52" s="30" t="n"/>
      <c r="I52" s="16" t="n"/>
      <c r="J52" s="19" t="n"/>
      <c r="K52" s="16" t="n"/>
      <c r="L52" s="30" t="n"/>
      <c r="M52" s="31">
        <f>IF($C52="","",IF($H52="","",$H52-Paramètres!$B$2))</f>
        <v/>
      </c>
      <c r="N52" s="21">
        <f>IF($C52="","",IF($I52="Terminé","Clos",IF(AND($K52&lt;&gt;"",IFERROR(_xlfn.XLOOKUP($K52,'Checklist'!$A$2:$A$101,'Checklist'!$I$2:$I$101),"")&lt;&gt;"Terminé"),"Bloqué",IF($H52="","À planifier",IF($M52&lt;0,"En retard",IF($M52&lt;=Paramètres!$B$3,"À surveiller","OK"))))))</f>
        <v/>
      </c>
      <c r="O52" s="16" t="n"/>
      <c r="P52" s="17" t="n"/>
    </row>
    <row r="53" ht="24" customHeight="1">
      <c r="A53" s="16" t="n"/>
      <c r="B53" s="16" t="n"/>
      <c r="C53" s="17" t="n"/>
      <c r="D53" s="17" t="n"/>
      <c r="E53" s="16" t="n"/>
      <c r="F53" s="16" t="n"/>
      <c r="G53" s="17" t="n"/>
      <c r="H53" s="30" t="n"/>
      <c r="I53" s="16" t="n"/>
      <c r="J53" s="19" t="n"/>
      <c r="K53" s="16" t="n"/>
      <c r="L53" s="30" t="n"/>
      <c r="M53" s="32">
        <f>IF($C53="","",IF($H53="","",$H53-Paramètres!$B$2))</f>
        <v/>
      </c>
      <c r="N53" s="23">
        <f>IF($C53="","",IF($I53="Terminé","Clos",IF(AND($K53&lt;&gt;"",IFERROR(_xlfn.XLOOKUP($K53,'Checklist'!$A$2:$A$101,'Checklist'!$I$2:$I$101),"")&lt;&gt;"Terminé"),"Bloqué",IF($H53="","À planifier",IF($M53&lt;0,"En retard",IF($M53&lt;=Paramètres!$B$3,"À surveiller","OK"))))))</f>
        <v/>
      </c>
      <c r="O53" s="16" t="n"/>
      <c r="P53" s="17" t="n"/>
    </row>
    <row r="54" ht="24" customHeight="1">
      <c r="A54" s="16" t="n"/>
      <c r="B54" s="16" t="n"/>
      <c r="C54" s="17" t="n"/>
      <c r="D54" s="17" t="n"/>
      <c r="E54" s="16" t="n"/>
      <c r="F54" s="16" t="n"/>
      <c r="G54" s="17" t="n"/>
      <c r="H54" s="30" t="n"/>
      <c r="I54" s="16" t="n"/>
      <c r="J54" s="19" t="n"/>
      <c r="K54" s="16" t="n"/>
      <c r="L54" s="30" t="n"/>
      <c r="M54" s="31">
        <f>IF($C54="","",IF($H54="","",$H54-Paramètres!$B$2))</f>
        <v/>
      </c>
      <c r="N54" s="21">
        <f>IF($C54="","",IF($I54="Terminé","Clos",IF(AND($K54&lt;&gt;"",IFERROR(_xlfn.XLOOKUP($K54,'Checklist'!$A$2:$A$101,'Checklist'!$I$2:$I$101),"")&lt;&gt;"Terminé"),"Bloqué",IF($H54="","À planifier",IF($M54&lt;0,"En retard",IF($M54&lt;=Paramètres!$B$3,"À surveiller","OK"))))))</f>
        <v/>
      </c>
      <c r="O54" s="16" t="n"/>
      <c r="P54" s="17" t="n"/>
    </row>
    <row r="55" ht="24" customHeight="1">
      <c r="A55" s="16" t="n"/>
      <c r="B55" s="16" t="n"/>
      <c r="C55" s="17" t="n"/>
      <c r="D55" s="17" t="n"/>
      <c r="E55" s="16" t="n"/>
      <c r="F55" s="16" t="n"/>
      <c r="G55" s="17" t="n"/>
      <c r="H55" s="30" t="n"/>
      <c r="I55" s="16" t="n"/>
      <c r="J55" s="19" t="n"/>
      <c r="K55" s="16" t="n"/>
      <c r="L55" s="30" t="n"/>
      <c r="M55" s="32">
        <f>IF($C55="","",IF($H55="","",$H55-Paramètres!$B$2))</f>
        <v/>
      </c>
      <c r="N55" s="23">
        <f>IF($C55="","",IF($I55="Terminé","Clos",IF(AND($K55&lt;&gt;"",IFERROR(_xlfn.XLOOKUP($K55,'Checklist'!$A$2:$A$101,'Checklist'!$I$2:$I$101),"")&lt;&gt;"Terminé"),"Bloqué",IF($H55="","À planifier",IF($M55&lt;0,"En retard",IF($M55&lt;=Paramètres!$B$3,"À surveiller","OK"))))))</f>
        <v/>
      </c>
      <c r="O55" s="16" t="n"/>
      <c r="P55" s="17" t="n"/>
    </row>
    <row r="56" ht="24" customHeight="1">
      <c r="A56" s="16" t="n"/>
      <c r="B56" s="16" t="n"/>
      <c r="C56" s="17" t="n"/>
      <c r="D56" s="17" t="n"/>
      <c r="E56" s="16" t="n"/>
      <c r="F56" s="16" t="n"/>
      <c r="G56" s="17" t="n"/>
      <c r="H56" s="30" t="n"/>
      <c r="I56" s="16" t="n"/>
      <c r="J56" s="19" t="n"/>
      <c r="K56" s="16" t="n"/>
      <c r="L56" s="30" t="n"/>
      <c r="M56" s="31">
        <f>IF($C56="","",IF($H56="","",$H56-Paramètres!$B$2))</f>
        <v/>
      </c>
      <c r="N56" s="21">
        <f>IF($C56="","",IF($I56="Terminé","Clos",IF(AND($K56&lt;&gt;"",IFERROR(_xlfn.XLOOKUP($K56,'Checklist'!$A$2:$A$101,'Checklist'!$I$2:$I$101),"")&lt;&gt;"Terminé"),"Bloqué",IF($H56="","À planifier",IF($M56&lt;0,"En retard",IF($M56&lt;=Paramètres!$B$3,"À surveiller","OK"))))))</f>
        <v/>
      </c>
      <c r="O56" s="16" t="n"/>
      <c r="P56" s="17" t="n"/>
    </row>
    <row r="57" ht="24" customHeight="1">
      <c r="A57" s="16" t="n"/>
      <c r="B57" s="16" t="n"/>
      <c r="C57" s="17" t="n"/>
      <c r="D57" s="17" t="n"/>
      <c r="E57" s="16" t="n"/>
      <c r="F57" s="16" t="n"/>
      <c r="G57" s="17" t="n"/>
      <c r="H57" s="30" t="n"/>
      <c r="I57" s="16" t="n"/>
      <c r="J57" s="19" t="n"/>
      <c r="K57" s="16" t="n"/>
      <c r="L57" s="30" t="n"/>
      <c r="M57" s="32">
        <f>IF($C57="","",IF($H57="","",$H57-Paramètres!$B$2))</f>
        <v/>
      </c>
      <c r="N57" s="23">
        <f>IF($C57="","",IF($I57="Terminé","Clos",IF(AND($K57&lt;&gt;"",IFERROR(_xlfn.XLOOKUP($K57,'Checklist'!$A$2:$A$101,'Checklist'!$I$2:$I$101),"")&lt;&gt;"Terminé"),"Bloqué",IF($H57="","À planifier",IF($M57&lt;0,"En retard",IF($M57&lt;=Paramètres!$B$3,"À surveiller","OK"))))))</f>
        <v/>
      </c>
      <c r="O57" s="16" t="n"/>
      <c r="P57" s="17" t="n"/>
    </row>
    <row r="58" ht="24" customHeight="1">
      <c r="A58" s="16" t="n"/>
      <c r="B58" s="16" t="n"/>
      <c r="C58" s="17" t="n"/>
      <c r="D58" s="17" t="n"/>
      <c r="E58" s="16" t="n"/>
      <c r="F58" s="16" t="n"/>
      <c r="G58" s="17" t="n"/>
      <c r="H58" s="30" t="n"/>
      <c r="I58" s="16" t="n"/>
      <c r="J58" s="19" t="n"/>
      <c r="K58" s="16" t="n"/>
      <c r="L58" s="30" t="n"/>
      <c r="M58" s="31">
        <f>IF($C58="","",IF($H58="","",$H58-Paramètres!$B$2))</f>
        <v/>
      </c>
      <c r="N58" s="21">
        <f>IF($C58="","",IF($I58="Terminé","Clos",IF(AND($K58&lt;&gt;"",IFERROR(_xlfn.XLOOKUP($K58,'Checklist'!$A$2:$A$101,'Checklist'!$I$2:$I$101),"")&lt;&gt;"Terminé"),"Bloqué",IF($H58="","À planifier",IF($M58&lt;0,"En retard",IF($M58&lt;=Paramètres!$B$3,"À surveiller","OK"))))))</f>
        <v/>
      </c>
      <c r="O58" s="16" t="n"/>
      <c r="P58" s="17" t="n"/>
    </row>
    <row r="59" ht="24" customHeight="1">
      <c r="A59" s="16" t="n"/>
      <c r="B59" s="16" t="n"/>
      <c r="C59" s="17" t="n"/>
      <c r="D59" s="17" t="n"/>
      <c r="E59" s="16" t="n"/>
      <c r="F59" s="16" t="n"/>
      <c r="G59" s="17" t="n"/>
      <c r="H59" s="30" t="n"/>
      <c r="I59" s="16" t="n"/>
      <c r="J59" s="19" t="n"/>
      <c r="K59" s="16" t="n"/>
      <c r="L59" s="30" t="n"/>
      <c r="M59" s="32">
        <f>IF($C59="","",IF($H59="","",$H59-Paramètres!$B$2))</f>
        <v/>
      </c>
      <c r="N59" s="23">
        <f>IF($C59="","",IF($I59="Terminé","Clos",IF(AND($K59&lt;&gt;"",IFERROR(_xlfn.XLOOKUP($K59,'Checklist'!$A$2:$A$101,'Checklist'!$I$2:$I$101),"")&lt;&gt;"Terminé"),"Bloqué",IF($H59="","À planifier",IF($M59&lt;0,"En retard",IF($M59&lt;=Paramètres!$B$3,"À surveiller","OK"))))))</f>
        <v/>
      </c>
      <c r="O59" s="16" t="n"/>
      <c r="P59" s="17" t="n"/>
    </row>
    <row r="60" ht="24" customHeight="1">
      <c r="A60" s="16" t="n"/>
      <c r="B60" s="16" t="n"/>
      <c r="C60" s="17" t="n"/>
      <c r="D60" s="17" t="n"/>
      <c r="E60" s="16" t="n"/>
      <c r="F60" s="16" t="n"/>
      <c r="G60" s="17" t="n"/>
      <c r="H60" s="30" t="n"/>
      <c r="I60" s="16" t="n"/>
      <c r="J60" s="19" t="n"/>
      <c r="K60" s="16" t="n"/>
      <c r="L60" s="30" t="n"/>
      <c r="M60" s="31">
        <f>IF($C60="","",IF($H60="","",$H60-Paramètres!$B$2))</f>
        <v/>
      </c>
      <c r="N60" s="21">
        <f>IF($C60="","",IF($I60="Terminé","Clos",IF(AND($K60&lt;&gt;"",IFERROR(_xlfn.XLOOKUP($K60,'Checklist'!$A$2:$A$101,'Checklist'!$I$2:$I$101),"")&lt;&gt;"Terminé"),"Bloqué",IF($H60="","À planifier",IF($M60&lt;0,"En retard",IF($M60&lt;=Paramètres!$B$3,"À surveiller","OK"))))))</f>
        <v/>
      </c>
      <c r="O60" s="16" t="n"/>
      <c r="P60" s="17" t="n"/>
    </row>
    <row r="61" ht="24" customHeight="1">
      <c r="A61" s="16" t="n"/>
      <c r="B61" s="16" t="n"/>
      <c r="C61" s="17" t="n"/>
      <c r="D61" s="17" t="n"/>
      <c r="E61" s="16" t="n"/>
      <c r="F61" s="16" t="n"/>
      <c r="G61" s="17" t="n"/>
      <c r="H61" s="30" t="n"/>
      <c r="I61" s="16" t="n"/>
      <c r="J61" s="19" t="n"/>
      <c r="K61" s="16" t="n"/>
      <c r="L61" s="30" t="n"/>
      <c r="M61" s="32">
        <f>IF($C61="","",IF($H61="","",$H61-Paramètres!$B$2))</f>
        <v/>
      </c>
      <c r="N61" s="23">
        <f>IF($C61="","",IF($I61="Terminé","Clos",IF(AND($K61&lt;&gt;"",IFERROR(_xlfn.XLOOKUP($K61,'Checklist'!$A$2:$A$101,'Checklist'!$I$2:$I$101),"")&lt;&gt;"Terminé"),"Bloqué",IF($H61="","À planifier",IF($M61&lt;0,"En retard",IF($M61&lt;=Paramètres!$B$3,"À surveiller","OK"))))))</f>
        <v/>
      </c>
      <c r="O61" s="16" t="n"/>
      <c r="P61" s="17" t="n"/>
    </row>
    <row r="62" ht="24" customHeight="1">
      <c r="A62" s="16" t="n"/>
      <c r="B62" s="16" t="n"/>
      <c r="C62" s="17" t="n"/>
      <c r="D62" s="17" t="n"/>
      <c r="E62" s="16" t="n"/>
      <c r="F62" s="16" t="n"/>
      <c r="G62" s="17" t="n"/>
      <c r="H62" s="30" t="n"/>
      <c r="I62" s="16" t="n"/>
      <c r="J62" s="19" t="n"/>
      <c r="K62" s="16" t="n"/>
      <c r="L62" s="30" t="n"/>
      <c r="M62" s="31">
        <f>IF($C62="","",IF($H62="","",$H62-Paramètres!$B$2))</f>
        <v/>
      </c>
      <c r="N62" s="21">
        <f>IF($C62="","",IF($I62="Terminé","Clos",IF(AND($K62&lt;&gt;"",IFERROR(_xlfn.XLOOKUP($K62,'Checklist'!$A$2:$A$101,'Checklist'!$I$2:$I$101),"")&lt;&gt;"Terminé"),"Bloqué",IF($H62="","À planifier",IF($M62&lt;0,"En retard",IF($M62&lt;=Paramètres!$B$3,"À surveiller","OK"))))))</f>
        <v/>
      </c>
      <c r="O62" s="16" t="n"/>
      <c r="P62" s="17" t="n"/>
    </row>
    <row r="63" ht="24" customHeight="1">
      <c r="A63" s="16" t="n"/>
      <c r="B63" s="16" t="n"/>
      <c r="C63" s="17" t="n"/>
      <c r="D63" s="17" t="n"/>
      <c r="E63" s="16" t="n"/>
      <c r="F63" s="16" t="n"/>
      <c r="G63" s="17" t="n"/>
      <c r="H63" s="30" t="n"/>
      <c r="I63" s="16" t="n"/>
      <c r="J63" s="19" t="n"/>
      <c r="K63" s="16" t="n"/>
      <c r="L63" s="30" t="n"/>
      <c r="M63" s="32">
        <f>IF($C63="","",IF($H63="","",$H63-Paramètres!$B$2))</f>
        <v/>
      </c>
      <c r="N63" s="23">
        <f>IF($C63="","",IF($I63="Terminé","Clos",IF(AND($K63&lt;&gt;"",IFERROR(_xlfn.XLOOKUP($K63,'Checklist'!$A$2:$A$101,'Checklist'!$I$2:$I$101),"")&lt;&gt;"Terminé"),"Bloqué",IF($H63="","À planifier",IF($M63&lt;0,"En retard",IF($M63&lt;=Paramètres!$B$3,"À surveiller","OK"))))))</f>
        <v/>
      </c>
      <c r="O63" s="16" t="n"/>
      <c r="P63" s="17" t="n"/>
    </row>
    <row r="64" ht="24" customHeight="1">
      <c r="A64" s="16" t="n"/>
      <c r="B64" s="16" t="n"/>
      <c r="C64" s="17" t="n"/>
      <c r="D64" s="17" t="n"/>
      <c r="E64" s="16" t="n"/>
      <c r="F64" s="16" t="n"/>
      <c r="G64" s="17" t="n"/>
      <c r="H64" s="30" t="n"/>
      <c r="I64" s="16" t="n"/>
      <c r="J64" s="19" t="n"/>
      <c r="K64" s="16" t="n"/>
      <c r="L64" s="30" t="n"/>
      <c r="M64" s="31">
        <f>IF($C64="","",IF($H64="","",$H64-Paramètres!$B$2))</f>
        <v/>
      </c>
      <c r="N64" s="21">
        <f>IF($C64="","",IF($I64="Terminé","Clos",IF(AND($K64&lt;&gt;"",IFERROR(_xlfn.XLOOKUP($K64,'Checklist'!$A$2:$A$101,'Checklist'!$I$2:$I$101),"")&lt;&gt;"Terminé"),"Bloqué",IF($H64="","À planifier",IF($M64&lt;0,"En retard",IF($M64&lt;=Paramètres!$B$3,"À surveiller","OK"))))))</f>
        <v/>
      </c>
      <c r="O64" s="16" t="n"/>
      <c r="P64" s="17" t="n"/>
    </row>
    <row r="65" ht="24" customHeight="1">
      <c r="A65" s="16" t="n"/>
      <c r="B65" s="16" t="n"/>
      <c r="C65" s="17" t="n"/>
      <c r="D65" s="17" t="n"/>
      <c r="E65" s="16" t="n"/>
      <c r="F65" s="16" t="n"/>
      <c r="G65" s="17" t="n"/>
      <c r="H65" s="30" t="n"/>
      <c r="I65" s="16" t="n"/>
      <c r="J65" s="19" t="n"/>
      <c r="K65" s="16" t="n"/>
      <c r="L65" s="30" t="n"/>
      <c r="M65" s="32">
        <f>IF($C65="","",IF($H65="","",$H65-Paramètres!$B$2))</f>
        <v/>
      </c>
      <c r="N65" s="23">
        <f>IF($C65="","",IF($I65="Terminé","Clos",IF(AND($K65&lt;&gt;"",IFERROR(_xlfn.XLOOKUP($K65,'Checklist'!$A$2:$A$101,'Checklist'!$I$2:$I$101),"")&lt;&gt;"Terminé"),"Bloqué",IF($H65="","À planifier",IF($M65&lt;0,"En retard",IF($M65&lt;=Paramètres!$B$3,"À surveiller","OK"))))))</f>
        <v/>
      </c>
      <c r="O65" s="16" t="n"/>
      <c r="P65" s="17" t="n"/>
    </row>
    <row r="66" ht="24" customHeight="1">
      <c r="A66" s="16" t="n"/>
      <c r="B66" s="16" t="n"/>
      <c r="C66" s="17" t="n"/>
      <c r="D66" s="17" t="n"/>
      <c r="E66" s="16" t="n"/>
      <c r="F66" s="16" t="n"/>
      <c r="G66" s="17" t="n"/>
      <c r="H66" s="30" t="n"/>
      <c r="I66" s="16" t="n"/>
      <c r="J66" s="19" t="n"/>
      <c r="K66" s="16" t="n"/>
      <c r="L66" s="30" t="n"/>
      <c r="M66" s="31">
        <f>IF($C66="","",IF($H66="","",$H66-Paramètres!$B$2))</f>
        <v/>
      </c>
      <c r="N66" s="21">
        <f>IF($C66="","",IF($I66="Terminé","Clos",IF(AND($K66&lt;&gt;"",IFERROR(_xlfn.XLOOKUP($K66,'Checklist'!$A$2:$A$101,'Checklist'!$I$2:$I$101),"")&lt;&gt;"Terminé"),"Bloqué",IF($H66="","À planifier",IF($M66&lt;0,"En retard",IF($M66&lt;=Paramètres!$B$3,"À surveiller","OK"))))))</f>
        <v/>
      </c>
      <c r="O66" s="16" t="n"/>
      <c r="P66" s="17" t="n"/>
    </row>
    <row r="67" ht="24" customHeight="1">
      <c r="A67" s="16" t="n"/>
      <c r="B67" s="16" t="n"/>
      <c r="C67" s="17" t="n"/>
      <c r="D67" s="17" t="n"/>
      <c r="E67" s="16" t="n"/>
      <c r="F67" s="16" t="n"/>
      <c r="G67" s="17" t="n"/>
      <c r="H67" s="30" t="n"/>
      <c r="I67" s="16" t="n"/>
      <c r="J67" s="19" t="n"/>
      <c r="K67" s="16" t="n"/>
      <c r="L67" s="30" t="n"/>
      <c r="M67" s="32">
        <f>IF($C67="","",IF($H67="","",$H67-Paramètres!$B$2))</f>
        <v/>
      </c>
      <c r="N67" s="23">
        <f>IF($C67="","",IF($I67="Terminé","Clos",IF(AND($K67&lt;&gt;"",IFERROR(_xlfn.XLOOKUP($K67,'Checklist'!$A$2:$A$101,'Checklist'!$I$2:$I$101),"")&lt;&gt;"Terminé"),"Bloqué",IF($H67="","À planifier",IF($M67&lt;0,"En retard",IF($M67&lt;=Paramètres!$B$3,"À surveiller","OK"))))))</f>
        <v/>
      </c>
      <c r="O67" s="16" t="n"/>
      <c r="P67" s="17" t="n"/>
    </row>
    <row r="68" ht="24" customHeight="1">
      <c r="A68" s="16" t="n"/>
      <c r="B68" s="16" t="n"/>
      <c r="C68" s="17" t="n"/>
      <c r="D68" s="17" t="n"/>
      <c r="E68" s="16" t="n"/>
      <c r="F68" s="16" t="n"/>
      <c r="G68" s="17" t="n"/>
      <c r="H68" s="30" t="n"/>
      <c r="I68" s="16" t="n"/>
      <c r="J68" s="19" t="n"/>
      <c r="K68" s="16" t="n"/>
      <c r="L68" s="30" t="n"/>
      <c r="M68" s="31">
        <f>IF($C68="","",IF($H68="","",$H68-Paramètres!$B$2))</f>
        <v/>
      </c>
      <c r="N68" s="21">
        <f>IF($C68="","",IF($I68="Terminé","Clos",IF(AND($K68&lt;&gt;"",IFERROR(_xlfn.XLOOKUP($K68,'Checklist'!$A$2:$A$101,'Checklist'!$I$2:$I$101),"")&lt;&gt;"Terminé"),"Bloqué",IF($H68="","À planifier",IF($M68&lt;0,"En retard",IF($M68&lt;=Paramètres!$B$3,"À surveiller","OK"))))))</f>
        <v/>
      </c>
      <c r="O68" s="16" t="n"/>
      <c r="P68" s="17" t="n"/>
    </row>
    <row r="69" ht="24" customHeight="1">
      <c r="A69" s="16" t="n"/>
      <c r="B69" s="16" t="n"/>
      <c r="C69" s="17" t="n"/>
      <c r="D69" s="17" t="n"/>
      <c r="E69" s="16" t="n"/>
      <c r="F69" s="16" t="n"/>
      <c r="G69" s="17" t="n"/>
      <c r="H69" s="30" t="n"/>
      <c r="I69" s="16" t="n"/>
      <c r="J69" s="19" t="n"/>
      <c r="K69" s="16" t="n"/>
      <c r="L69" s="30" t="n"/>
      <c r="M69" s="32">
        <f>IF($C69="","",IF($H69="","",$H69-Paramètres!$B$2))</f>
        <v/>
      </c>
      <c r="N69" s="23">
        <f>IF($C69="","",IF($I69="Terminé","Clos",IF(AND($K69&lt;&gt;"",IFERROR(_xlfn.XLOOKUP($K69,'Checklist'!$A$2:$A$101,'Checklist'!$I$2:$I$101),"")&lt;&gt;"Terminé"),"Bloqué",IF($H69="","À planifier",IF($M69&lt;0,"En retard",IF($M69&lt;=Paramètres!$B$3,"À surveiller","OK"))))))</f>
        <v/>
      </c>
      <c r="O69" s="16" t="n"/>
      <c r="P69" s="17" t="n"/>
    </row>
    <row r="70" ht="24" customHeight="1">
      <c r="A70" s="16" t="n"/>
      <c r="B70" s="16" t="n"/>
      <c r="C70" s="17" t="n"/>
      <c r="D70" s="17" t="n"/>
      <c r="E70" s="16" t="n"/>
      <c r="F70" s="16" t="n"/>
      <c r="G70" s="17" t="n"/>
      <c r="H70" s="30" t="n"/>
      <c r="I70" s="16" t="n"/>
      <c r="J70" s="19" t="n"/>
      <c r="K70" s="16" t="n"/>
      <c r="L70" s="30" t="n"/>
      <c r="M70" s="31">
        <f>IF($C70="","",IF($H70="","",$H70-Paramètres!$B$2))</f>
        <v/>
      </c>
      <c r="N70" s="21">
        <f>IF($C70="","",IF($I70="Terminé","Clos",IF(AND($K70&lt;&gt;"",IFERROR(_xlfn.XLOOKUP($K70,'Checklist'!$A$2:$A$101,'Checklist'!$I$2:$I$101),"")&lt;&gt;"Terminé"),"Bloqué",IF($H70="","À planifier",IF($M70&lt;0,"En retard",IF($M70&lt;=Paramètres!$B$3,"À surveiller","OK"))))))</f>
        <v/>
      </c>
      <c r="O70" s="16" t="n"/>
      <c r="P70" s="17" t="n"/>
    </row>
    <row r="71" ht="24" customHeight="1">
      <c r="A71" s="16" t="n"/>
      <c r="B71" s="16" t="n"/>
      <c r="C71" s="17" t="n"/>
      <c r="D71" s="17" t="n"/>
      <c r="E71" s="16" t="n"/>
      <c r="F71" s="16" t="n"/>
      <c r="G71" s="17" t="n"/>
      <c r="H71" s="30" t="n"/>
      <c r="I71" s="16" t="n"/>
      <c r="J71" s="19" t="n"/>
      <c r="K71" s="16" t="n"/>
      <c r="L71" s="30" t="n"/>
      <c r="M71" s="32">
        <f>IF($C71="","",IF($H71="","",$H71-Paramètres!$B$2))</f>
        <v/>
      </c>
      <c r="N71" s="23">
        <f>IF($C71="","",IF($I71="Terminé","Clos",IF(AND($K71&lt;&gt;"",IFERROR(_xlfn.XLOOKUP($K71,'Checklist'!$A$2:$A$101,'Checklist'!$I$2:$I$101),"")&lt;&gt;"Terminé"),"Bloqué",IF($H71="","À planifier",IF($M71&lt;0,"En retard",IF($M71&lt;=Paramètres!$B$3,"À surveiller","OK"))))))</f>
        <v/>
      </c>
      <c r="O71" s="16" t="n"/>
      <c r="P71" s="17" t="n"/>
    </row>
    <row r="72" ht="24" customHeight="1">
      <c r="A72" s="16" t="n"/>
      <c r="B72" s="16" t="n"/>
      <c r="C72" s="17" t="n"/>
      <c r="D72" s="17" t="n"/>
      <c r="E72" s="16" t="n"/>
      <c r="F72" s="16" t="n"/>
      <c r="G72" s="17" t="n"/>
      <c r="H72" s="30" t="n"/>
      <c r="I72" s="16" t="n"/>
      <c r="J72" s="19" t="n"/>
      <c r="K72" s="16" t="n"/>
      <c r="L72" s="30" t="n"/>
      <c r="M72" s="31">
        <f>IF($C72="","",IF($H72="","",$H72-Paramètres!$B$2))</f>
        <v/>
      </c>
      <c r="N72" s="21">
        <f>IF($C72="","",IF($I72="Terminé","Clos",IF(AND($K72&lt;&gt;"",IFERROR(_xlfn.XLOOKUP($K72,'Checklist'!$A$2:$A$101,'Checklist'!$I$2:$I$101),"")&lt;&gt;"Terminé"),"Bloqué",IF($H72="","À planifier",IF($M72&lt;0,"En retard",IF($M72&lt;=Paramètres!$B$3,"À surveiller","OK"))))))</f>
        <v/>
      </c>
      <c r="O72" s="16" t="n"/>
      <c r="P72" s="17" t="n"/>
    </row>
    <row r="73" ht="24" customHeight="1">
      <c r="A73" s="16" t="n"/>
      <c r="B73" s="16" t="n"/>
      <c r="C73" s="17" t="n"/>
      <c r="D73" s="17" t="n"/>
      <c r="E73" s="16" t="n"/>
      <c r="F73" s="16" t="n"/>
      <c r="G73" s="17" t="n"/>
      <c r="H73" s="30" t="n"/>
      <c r="I73" s="16" t="n"/>
      <c r="J73" s="19" t="n"/>
      <c r="K73" s="16" t="n"/>
      <c r="L73" s="30" t="n"/>
      <c r="M73" s="32">
        <f>IF($C73="","",IF($H73="","",$H73-Paramètres!$B$2))</f>
        <v/>
      </c>
      <c r="N73" s="23">
        <f>IF($C73="","",IF($I73="Terminé","Clos",IF(AND($K73&lt;&gt;"",IFERROR(_xlfn.XLOOKUP($K73,'Checklist'!$A$2:$A$101,'Checklist'!$I$2:$I$101),"")&lt;&gt;"Terminé"),"Bloqué",IF($H73="","À planifier",IF($M73&lt;0,"En retard",IF($M73&lt;=Paramètres!$B$3,"À surveiller","OK"))))))</f>
        <v/>
      </c>
      <c r="O73" s="16" t="n"/>
      <c r="P73" s="17" t="n"/>
    </row>
    <row r="74" ht="24" customHeight="1">
      <c r="A74" s="16" t="n"/>
      <c r="B74" s="16" t="n"/>
      <c r="C74" s="17" t="n"/>
      <c r="D74" s="17" t="n"/>
      <c r="E74" s="16" t="n"/>
      <c r="F74" s="16" t="n"/>
      <c r="G74" s="17" t="n"/>
      <c r="H74" s="30" t="n"/>
      <c r="I74" s="16" t="n"/>
      <c r="J74" s="19" t="n"/>
      <c r="K74" s="16" t="n"/>
      <c r="L74" s="30" t="n"/>
      <c r="M74" s="31">
        <f>IF($C74="","",IF($H74="","",$H74-Paramètres!$B$2))</f>
        <v/>
      </c>
      <c r="N74" s="21">
        <f>IF($C74="","",IF($I74="Terminé","Clos",IF(AND($K74&lt;&gt;"",IFERROR(_xlfn.XLOOKUP($K74,'Checklist'!$A$2:$A$101,'Checklist'!$I$2:$I$101),"")&lt;&gt;"Terminé"),"Bloqué",IF($H74="","À planifier",IF($M74&lt;0,"En retard",IF($M74&lt;=Paramètres!$B$3,"À surveiller","OK"))))))</f>
        <v/>
      </c>
      <c r="O74" s="16" t="n"/>
      <c r="P74" s="17" t="n"/>
    </row>
    <row r="75" ht="24" customHeight="1">
      <c r="A75" s="16" t="n"/>
      <c r="B75" s="16" t="n"/>
      <c r="C75" s="17" t="n"/>
      <c r="D75" s="17" t="n"/>
      <c r="E75" s="16" t="n"/>
      <c r="F75" s="16" t="n"/>
      <c r="G75" s="17" t="n"/>
      <c r="H75" s="30" t="n"/>
      <c r="I75" s="16" t="n"/>
      <c r="J75" s="19" t="n"/>
      <c r="K75" s="16" t="n"/>
      <c r="L75" s="30" t="n"/>
      <c r="M75" s="32">
        <f>IF($C75="","",IF($H75="","",$H75-Paramètres!$B$2))</f>
        <v/>
      </c>
      <c r="N75" s="23">
        <f>IF($C75="","",IF($I75="Terminé","Clos",IF(AND($K75&lt;&gt;"",IFERROR(_xlfn.XLOOKUP($K75,'Checklist'!$A$2:$A$101,'Checklist'!$I$2:$I$101),"")&lt;&gt;"Terminé"),"Bloqué",IF($H75="","À planifier",IF($M75&lt;0,"En retard",IF($M75&lt;=Paramètres!$B$3,"À surveiller","OK"))))))</f>
        <v/>
      </c>
      <c r="O75" s="16" t="n"/>
      <c r="P75" s="17" t="n"/>
    </row>
    <row r="76" ht="24" customHeight="1">
      <c r="A76" s="16" t="n"/>
      <c r="B76" s="16" t="n"/>
      <c r="C76" s="17" t="n"/>
      <c r="D76" s="17" t="n"/>
      <c r="E76" s="16" t="n"/>
      <c r="F76" s="16" t="n"/>
      <c r="G76" s="17" t="n"/>
      <c r="H76" s="30" t="n"/>
      <c r="I76" s="16" t="n"/>
      <c r="J76" s="19" t="n"/>
      <c r="K76" s="16" t="n"/>
      <c r="L76" s="30" t="n"/>
      <c r="M76" s="31">
        <f>IF($C76="","",IF($H76="","",$H76-Paramètres!$B$2))</f>
        <v/>
      </c>
      <c r="N76" s="21">
        <f>IF($C76="","",IF($I76="Terminé","Clos",IF(AND($K76&lt;&gt;"",IFERROR(_xlfn.XLOOKUP($K76,'Checklist'!$A$2:$A$101,'Checklist'!$I$2:$I$101),"")&lt;&gt;"Terminé"),"Bloqué",IF($H76="","À planifier",IF($M76&lt;0,"En retard",IF($M76&lt;=Paramètres!$B$3,"À surveiller","OK"))))))</f>
        <v/>
      </c>
      <c r="O76" s="16" t="n"/>
      <c r="P76" s="17" t="n"/>
    </row>
    <row r="77" ht="24" customHeight="1">
      <c r="A77" s="16" t="n"/>
      <c r="B77" s="16" t="n"/>
      <c r="C77" s="17" t="n"/>
      <c r="D77" s="17" t="n"/>
      <c r="E77" s="16" t="n"/>
      <c r="F77" s="16" t="n"/>
      <c r="G77" s="17" t="n"/>
      <c r="H77" s="30" t="n"/>
      <c r="I77" s="16" t="n"/>
      <c r="J77" s="19" t="n"/>
      <c r="K77" s="16" t="n"/>
      <c r="L77" s="30" t="n"/>
      <c r="M77" s="32">
        <f>IF($C77="","",IF($H77="","",$H77-Paramètres!$B$2))</f>
        <v/>
      </c>
      <c r="N77" s="23">
        <f>IF($C77="","",IF($I77="Terminé","Clos",IF(AND($K77&lt;&gt;"",IFERROR(_xlfn.XLOOKUP($K77,'Checklist'!$A$2:$A$101,'Checklist'!$I$2:$I$101),"")&lt;&gt;"Terminé"),"Bloqué",IF($H77="","À planifier",IF($M77&lt;0,"En retard",IF($M77&lt;=Paramètres!$B$3,"À surveiller","OK"))))))</f>
        <v/>
      </c>
      <c r="O77" s="16" t="n"/>
      <c r="P77" s="17" t="n"/>
    </row>
    <row r="78" ht="24" customHeight="1">
      <c r="A78" s="16" t="n"/>
      <c r="B78" s="16" t="n"/>
      <c r="C78" s="17" t="n"/>
      <c r="D78" s="17" t="n"/>
      <c r="E78" s="16" t="n"/>
      <c r="F78" s="16" t="n"/>
      <c r="G78" s="17" t="n"/>
      <c r="H78" s="30" t="n"/>
      <c r="I78" s="16" t="n"/>
      <c r="J78" s="19" t="n"/>
      <c r="K78" s="16" t="n"/>
      <c r="L78" s="30" t="n"/>
      <c r="M78" s="31">
        <f>IF($C78="","",IF($H78="","",$H78-Paramètres!$B$2))</f>
        <v/>
      </c>
      <c r="N78" s="21">
        <f>IF($C78="","",IF($I78="Terminé","Clos",IF(AND($K78&lt;&gt;"",IFERROR(_xlfn.XLOOKUP($K78,'Checklist'!$A$2:$A$101,'Checklist'!$I$2:$I$101),"")&lt;&gt;"Terminé"),"Bloqué",IF($H78="","À planifier",IF($M78&lt;0,"En retard",IF($M78&lt;=Paramètres!$B$3,"À surveiller","OK"))))))</f>
        <v/>
      </c>
      <c r="O78" s="16" t="n"/>
      <c r="P78" s="17" t="n"/>
    </row>
    <row r="79" ht="24" customHeight="1">
      <c r="A79" s="16" t="n"/>
      <c r="B79" s="16" t="n"/>
      <c r="C79" s="17" t="n"/>
      <c r="D79" s="17" t="n"/>
      <c r="E79" s="16" t="n"/>
      <c r="F79" s="16" t="n"/>
      <c r="G79" s="17" t="n"/>
      <c r="H79" s="30" t="n"/>
      <c r="I79" s="16" t="n"/>
      <c r="J79" s="19" t="n"/>
      <c r="K79" s="16" t="n"/>
      <c r="L79" s="30" t="n"/>
      <c r="M79" s="32">
        <f>IF($C79="","",IF($H79="","",$H79-Paramètres!$B$2))</f>
        <v/>
      </c>
      <c r="N79" s="23">
        <f>IF($C79="","",IF($I79="Terminé","Clos",IF(AND($K79&lt;&gt;"",IFERROR(_xlfn.XLOOKUP($K79,'Checklist'!$A$2:$A$101,'Checklist'!$I$2:$I$101),"")&lt;&gt;"Terminé"),"Bloqué",IF($H79="","À planifier",IF($M79&lt;0,"En retard",IF($M79&lt;=Paramètres!$B$3,"À surveiller","OK"))))))</f>
        <v/>
      </c>
      <c r="O79" s="16" t="n"/>
      <c r="P79" s="17" t="n"/>
    </row>
    <row r="80" ht="24" customHeight="1">
      <c r="A80" s="16" t="n"/>
      <c r="B80" s="16" t="n"/>
      <c r="C80" s="17" t="n"/>
      <c r="D80" s="17" t="n"/>
      <c r="E80" s="16" t="n"/>
      <c r="F80" s="16" t="n"/>
      <c r="G80" s="17" t="n"/>
      <c r="H80" s="30" t="n"/>
      <c r="I80" s="16" t="n"/>
      <c r="J80" s="19" t="n"/>
      <c r="K80" s="16" t="n"/>
      <c r="L80" s="30" t="n"/>
      <c r="M80" s="31">
        <f>IF($C80="","",IF($H80="","",$H80-Paramètres!$B$2))</f>
        <v/>
      </c>
      <c r="N80" s="21">
        <f>IF($C80="","",IF($I80="Terminé","Clos",IF(AND($K80&lt;&gt;"",IFERROR(_xlfn.XLOOKUP($K80,'Checklist'!$A$2:$A$101,'Checklist'!$I$2:$I$101),"")&lt;&gt;"Terminé"),"Bloqué",IF($H80="","À planifier",IF($M80&lt;0,"En retard",IF($M80&lt;=Paramètres!$B$3,"À surveiller","OK"))))))</f>
        <v/>
      </c>
      <c r="O80" s="16" t="n"/>
      <c r="P80" s="17" t="n"/>
    </row>
    <row r="81" ht="24" customHeight="1">
      <c r="A81" s="16" t="n"/>
      <c r="B81" s="16" t="n"/>
      <c r="C81" s="17" t="n"/>
      <c r="D81" s="17" t="n"/>
      <c r="E81" s="16" t="n"/>
      <c r="F81" s="16" t="n"/>
      <c r="G81" s="17" t="n"/>
      <c r="H81" s="30" t="n"/>
      <c r="I81" s="16" t="n"/>
      <c r="J81" s="19" t="n"/>
      <c r="K81" s="16" t="n"/>
      <c r="L81" s="30" t="n"/>
      <c r="M81" s="32">
        <f>IF($C81="","",IF($H81="","",$H81-Paramètres!$B$2))</f>
        <v/>
      </c>
      <c r="N81" s="23">
        <f>IF($C81="","",IF($I81="Terminé","Clos",IF(AND($K81&lt;&gt;"",IFERROR(_xlfn.XLOOKUP($K81,'Checklist'!$A$2:$A$101,'Checklist'!$I$2:$I$101),"")&lt;&gt;"Terminé"),"Bloqué",IF($H81="","À planifier",IF($M81&lt;0,"En retard",IF($M81&lt;=Paramètres!$B$3,"À surveiller","OK"))))))</f>
        <v/>
      </c>
      <c r="O81" s="16" t="n"/>
      <c r="P81" s="17" t="n"/>
    </row>
    <row r="82" ht="24" customHeight="1">
      <c r="A82" s="16" t="n"/>
      <c r="B82" s="16" t="n"/>
      <c r="C82" s="17" t="n"/>
      <c r="D82" s="17" t="n"/>
      <c r="E82" s="16" t="n"/>
      <c r="F82" s="16" t="n"/>
      <c r="G82" s="17" t="n"/>
      <c r="H82" s="30" t="n"/>
      <c r="I82" s="16" t="n"/>
      <c r="J82" s="19" t="n"/>
      <c r="K82" s="16" t="n"/>
      <c r="L82" s="30" t="n"/>
      <c r="M82" s="31">
        <f>IF($C82="","",IF($H82="","",$H82-Paramètres!$B$2))</f>
        <v/>
      </c>
      <c r="N82" s="21">
        <f>IF($C82="","",IF($I82="Terminé","Clos",IF(AND($K82&lt;&gt;"",IFERROR(_xlfn.XLOOKUP($K82,'Checklist'!$A$2:$A$101,'Checklist'!$I$2:$I$101),"")&lt;&gt;"Terminé"),"Bloqué",IF($H82="","À planifier",IF($M82&lt;0,"En retard",IF($M82&lt;=Paramètres!$B$3,"À surveiller","OK"))))))</f>
        <v/>
      </c>
      <c r="O82" s="16" t="n"/>
      <c r="P82" s="17" t="n"/>
    </row>
    <row r="83" ht="24" customHeight="1">
      <c r="A83" s="16" t="n"/>
      <c r="B83" s="16" t="n"/>
      <c r="C83" s="17" t="n"/>
      <c r="D83" s="17" t="n"/>
      <c r="E83" s="16" t="n"/>
      <c r="F83" s="16" t="n"/>
      <c r="G83" s="17" t="n"/>
      <c r="H83" s="30" t="n"/>
      <c r="I83" s="16" t="n"/>
      <c r="J83" s="19" t="n"/>
      <c r="K83" s="16" t="n"/>
      <c r="L83" s="30" t="n"/>
      <c r="M83" s="32">
        <f>IF($C83="","",IF($H83="","",$H83-Paramètres!$B$2))</f>
        <v/>
      </c>
      <c r="N83" s="23">
        <f>IF($C83="","",IF($I83="Terminé","Clos",IF(AND($K83&lt;&gt;"",IFERROR(_xlfn.XLOOKUP($K83,'Checklist'!$A$2:$A$101,'Checklist'!$I$2:$I$101),"")&lt;&gt;"Terminé"),"Bloqué",IF($H83="","À planifier",IF($M83&lt;0,"En retard",IF($M83&lt;=Paramètres!$B$3,"À surveiller","OK"))))))</f>
        <v/>
      </c>
      <c r="O83" s="16" t="n"/>
      <c r="P83" s="17" t="n"/>
    </row>
    <row r="84" ht="24" customHeight="1">
      <c r="A84" s="16" t="n"/>
      <c r="B84" s="16" t="n"/>
      <c r="C84" s="17" t="n"/>
      <c r="D84" s="17" t="n"/>
      <c r="E84" s="16" t="n"/>
      <c r="F84" s="16" t="n"/>
      <c r="G84" s="17" t="n"/>
      <c r="H84" s="30" t="n"/>
      <c r="I84" s="16" t="n"/>
      <c r="J84" s="19" t="n"/>
      <c r="K84" s="16" t="n"/>
      <c r="L84" s="30" t="n"/>
      <c r="M84" s="31">
        <f>IF($C84="","",IF($H84="","",$H84-Paramètres!$B$2))</f>
        <v/>
      </c>
      <c r="N84" s="21">
        <f>IF($C84="","",IF($I84="Terminé","Clos",IF(AND($K84&lt;&gt;"",IFERROR(_xlfn.XLOOKUP($K84,'Checklist'!$A$2:$A$101,'Checklist'!$I$2:$I$101),"")&lt;&gt;"Terminé"),"Bloqué",IF($H84="","À planifier",IF($M84&lt;0,"En retard",IF($M84&lt;=Paramètres!$B$3,"À surveiller","OK"))))))</f>
        <v/>
      </c>
      <c r="O84" s="16" t="n"/>
      <c r="P84" s="17" t="n"/>
    </row>
    <row r="85" ht="24" customHeight="1">
      <c r="A85" s="16" t="n"/>
      <c r="B85" s="16" t="n"/>
      <c r="C85" s="17" t="n"/>
      <c r="D85" s="17" t="n"/>
      <c r="E85" s="16" t="n"/>
      <c r="F85" s="16" t="n"/>
      <c r="G85" s="17" t="n"/>
      <c r="H85" s="30" t="n"/>
      <c r="I85" s="16" t="n"/>
      <c r="J85" s="19" t="n"/>
      <c r="K85" s="16" t="n"/>
      <c r="L85" s="30" t="n"/>
      <c r="M85" s="32">
        <f>IF($C85="","",IF($H85="","",$H85-Paramètres!$B$2))</f>
        <v/>
      </c>
      <c r="N85" s="23">
        <f>IF($C85="","",IF($I85="Terminé","Clos",IF(AND($K85&lt;&gt;"",IFERROR(_xlfn.XLOOKUP($K85,'Checklist'!$A$2:$A$101,'Checklist'!$I$2:$I$101),"")&lt;&gt;"Terminé"),"Bloqué",IF($H85="","À planifier",IF($M85&lt;0,"En retard",IF($M85&lt;=Paramètres!$B$3,"À surveiller","OK"))))))</f>
        <v/>
      </c>
      <c r="O85" s="16" t="n"/>
      <c r="P85" s="17" t="n"/>
    </row>
    <row r="86" ht="24" customHeight="1">
      <c r="A86" s="16" t="n"/>
      <c r="B86" s="16" t="n"/>
      <c r="C86" s="17" t="n"/>
      <c r="D86" s="17" t="n"/>
      <c r="E86" s="16" t="n"/>
      <c r="F86" s="16" t="n"/>
      <c r="G86" s="17" t="n"/>
      <c r="H86" s="30" t="n"/>
      <c r="I86" s="16" t="n"/>
      <c r="J86" s="19" t="n"/>
      <c r="K86" s="16" t="n"/>
      <c r="L86" s="30" t="n"/>
      <c r="M86" s="31">
        <f>IF($C86="","",IF($H86="","",$H86-Paramètres!$B$2))</f>
        <v/>
      </c>
      <c r="N86" s="21">
        <f>IF($C86="","",IF($I86="Terminé","Clos",IF(AND($K86&lt;&gt;"",IFERROR(_xlfn.XLOOKUP($K86,'Checklist'!$A$2:$A$101,'Checklist'!$I$2:$I$101),"")&lt;&gt;"Terminé"),"Bloqué",IF($H86="","À planifier",IF($M86&lt;0,"En retard",IF($M86&lt;=Paramètres!$B$3,"À surveiller","OK"))))))</f>
        <v/>
      </c>
      <c r="O86" s="16" t="n"/>
      <c r="P86" s="17" t="n"/>
    </row>
    <row r="87" ht="24" customHeight="1">
      <c r="A87" s="16" t="n"/>
      <c r="B87" s="16" t="n"/>
      <c r="C87" s="17" t="n"/>
      <c r="D87" s="17" t="n"/>
      <c r="E87" s="16" t="n"/>
      <c r="F87" s="16" t="n"/>
      <c r="G87" s="17" t="n"/>
      <c r="H87" s="30" t="n"/>
      <c r="I87" s="16" t="n"/>
      <c r="J87" s="19" t="n"/>
      <c r="K87" s="16" t="n"/>
      <c r="L87" s="30" t="n"/>
      <c r="M87" s="32">
        <f>IF($C87="","",IF($H87="","",$H87-Paramètres!$B$2))</f>
        <v/>
      </c>
      <c r="N87" s="23">
        <f>IF($C87="","",IF($I87="Terminé","Clos",IF(AND($K87&lt;&gt;"",IFERROR(_xlfn.XLOOKUP($K87,'Checklist'!$A$2:$A$101,'Checklist'!$I$2:$I$101),"")&lt;&gt;"Terminé"),"Bloqué",IF($H87="","À planifier",IF($M87&lt;0,"En retard",IF($M87&lt;=Paramètres!$B$3,"À surveiller","OK"))))))</f>
        <v/>
      </c>
      <c r="O87" s="16" t="n"/>
      <c r="P87" s="17" t="n"/>
    </row>
    <row r="88" ht="24" customHeight="1">
      <c r="A88" s="16" t="n"/>
      <c r="B88" s="16" t="n"/>
      <c r="C88" s="17" t="n"/>
      <c r="D88" s="17" t="n"/>
      <c r="E88" s="16" t="n"/>
      <c r="F88" s="16" t="n"/>
      <c r="G88" s="17" t="n"/>
      <c r="H88" s="30" t="n"/>
      <c r="I88" s="16" t="n"/>
      <c r="J88" s="19" t="n"/>
      <c r="K88" s="16" t="n"/>
      <c r="L88" s="30" t="n"/>
      <c r="M88" s="31">
        <f>IF($C88="","",IF($H88="","",$H88-Paramètres!$B$2))</f>
        <v/>
      </c>
      <c r="N88" s="21">
        <f>IF($C88="","",IF($I88="Terminé","Clos",IF(AND($K88&lt;&gt;"",IFERROR(_xlfn.XLOOKUP($K88,'Checklist'!$A$2:$A$101,'Checklist'!$I$2:$I$101),"")&lt;&gt;"Terminé"),"Bloqué",IF($H88="","À planifier",IF($M88&lt;0,"En retard",IF($M88&lt;=Paramètres!$B$3,"À surveiller","OK"))))))</f>
        <v/>
      </c>
      <c r="O88" s="16" t="n"/>
      <c r="P88" s="17" t="n"/>
    </row>
    <row r="89" ht="24" customHeight="1">
      <c r="A89" s="16" t="n"/>
      <c r="B89" s="16" t="n"/>
      <c r="C89" s="17" t="n"/>
      <c r="D89" s="17" t="n"/>
      <c r="E89" s="16" t="n"/>
      <c r="F89" s="16" t="n"/>
      <c r="G89" s="17" t="n"/>
      <c r="H89" s="30" t="n"/>
      <c r="I89" s="16" t="n"/>
      <c r="J89" s="19" t="n"/>
      <c r="K89" s="16" t="n"/>
      <c r="L89" s="30" t="n"/>
      <c r="M89" s="32">
        <f>IF($C89="","",IF($H89="","",$H89-Paramètres!$B$2))</f>
        <v/>
      </c>
      <c r="N89" s="23">
        <f>IF($C89="","",IF($I89="Terminé","Clos",IF(AND($K89&lt;&gt;"",IFERROR(_xlfn.XLOOKUP($K89,'Checklist'!$A$2:$A$101,'Checklist'!$I$2:$I$101),"")&lt;&gt;"Terminé"),"Bloqué",IF($H89="","À planifier",IF($M89&lt;0,"En retard",IF($M89&lt;=Paramètres!$B$3,"À surveiller","OK"))))))</f>
        <v/>
      </c>
      <c r="O89" s="16" t="n"/>
      <c r="P89" s="17" t="n"/>
    </row>
    <row r="90" ht="24" customHeight="1">
      <c r="A90" s="16" t="n"/>
      <c r="B90" s="16" t="n"/>
      <c r="C90" s="17" t="n"/>
      <c r="D90" s="17" t="n"/>
      <c r="E90" s="16" t="n"/>
      <c r="F90" s="16" t="n"/>
      <c r="G90" s="17" t="n"/>
      <c r="H90" s="30" t="n"/>
      <c r="I90" s="16" t="n"/>
      <c r="J90" s="19" t="n"/>
      <c r="K90" s="16" t="n"/>
      <c r="L90" s="30" t="n"/>
      <c r="M90" s="31">
        <f>IF($C90="","",IF($H90="","",$H90-Paramètres!$B$2))</f>
        <v/>
      </c>
      <c r="N90" s="21">
        <f>IF($C90="","",IF($I90="Terminé","Clos",IF(AND($K90&lt;&gt;"",IFERROR(_xlfn.XLOOKUP($K90,'Checklist'!$A$2:$A$101,'Checklist'!$I$2:$I$101),"")&lt;&gt;"Terminé"),"Bloqué",IF($H90="","À planifier",IF($M90&lt;0,"En retard",IF($M90&lt;=Paramètres!$B$3,"À surveiller","OK"))))))</f>
        <v/>
      </c>
      <c r="O90" s="16" t="n"/>
      <c r="P90" s="17" t="n"/>
    </row>
    <row r="91" ht="24" customHeight="1">
      <c r="A91" s="16" t="n"/>
      <c r="B91" s="16" t="n"/>
      <c r="C91" s="17" t="n"/>
      <c r="D91" s="17" t="n"/>
      <c r="E91" s="16" t="n"/>
      <c r="F91" s="16" t="n"/>
      <c r="G91" s="17" t="n"/>
      <c r="H91" s="30" t="n"/>
      <c r="I91" s="16" t="n"/>
      <c r="J91" s="19" t="n"/>
      <c r="K91" s="16" t="n"/>
      <c r="L91" s="30" t="n"/>
      <c r="M91" s="32">
        <f>IF($C91="","",IF($H91="","",$H91-Paramètres!$B$2))</f>
        <v/>
      </c>
      <c r="N91" s="23">
        <f>IF($C91="","",IF($I91="Terminé","Clos",IF(AND($K91&lt;&gt;"",IFERROR(_xlfn.XLOOKUP($K91,'Checklist'!$A$2:$A$101,'Checklist'!$I$2:$I$101),"")&lt;&gt;"Terminé"),"Bloqué",IF($H91="","À planifier",IF($M91&lt;0,"En retard",IF($M91&lt;=Paramètres!$B$3,"À surveiller","OK"))))))</f>
        <v/>
      </c>
      <c r="O91" s="16" t="n"/>
      <c r="P91" s="17" t="n"/>
    </row>
    <row r="92" ht="24" customHeight="1">
      <c r="A92" s="16" t="n"/>
      <c r="B92" s="16" t="n"/>
      <c r="C92" s="17" t="n"/>
      <c r="D92" s="17" t="n"/>
      <c r="E92" s="16" t="n"/>
      <c r="F92" s="16" t="n"/>
      <c r="G92" s="17" t="n"/>
      <c r="H92" s="30" t="n"/>
      <c r="I92" s="16" t="n"/>
      <c r="J92" s="19" t="n"/>
      <c r="K92" s="16" t="n"/>
      <c r="L92" s="30" t="n"/>
      <c r="M92" s="31">
        <f>IF($C92="","",IF($H92="","",$H92-Paramètres!$B$2))</f>
        <v/>
      </c>
      <c r="N92" s="21">
        <f>IF($C92="","",IF($I92="Terminé","Clos",IF(AND($K92&lt;&gt;"",IFERROR(_xlfn.XLOOKUP($K92,'Checklist'!$A$2:$A$101,'Checklist'!$I$2:$I$101),"")&lt;&gt;"Terminé"),"Bloqué",IF($H92="","À planifier",IF($M92&lt;0,"En retard",IF($M92&lt;=Paramètres!$B$3,"À surveiller","OK"))))))</f>
        <v/>
      </c>
      <c r="O92" s="16" t="n"/>
      <c r="P92" s="17" t="n"/>
    </row>
    <row r="93" ht="24" customHeight="1">
      <c r="A93" s="16" t="n"/>
      <c r="B93" s="16" t="n"/>
      <c r="C93" s="17" t="n"/>
      <c r="D93" s="17" t="n"/>
      <c r="E93" s="16" t="n"/>
      <c r="F93" s="16" t="n"/>
      <c r="G93" s="17" t="n"/>
      <c r="H93" s="30" t="n"/>
      <c r="I93" s="16" t="n"/>
      <c r="J93" s="19" t="n"/>
      <c r="K93" s="16" t="n"/>
      <c r="L93" s="30" t="n"/>
      <c r="M93" s="32">
        <f>IF($C93="","",IF($H93="","",$H93-Paramètres!$B$2))</f>
        <v/>
      </c>
      <c r="N93" s="23">
        <f>IF($C93="","",IF($I93="Terminé","Clos",IF(AND($K93&lt;&gt;"",IFERROR(_xlfn.XLOOKUP($K93,'Checklist'!$A$2:$A$101,'Checklist'!$I$2:$I$101),"")&lt;&gt;"Terminé"),"Bloqué",IF($H93="","À planifier",IF($M93&lt;0,"En retard",IF($M93&lt;=Paramètres!$B$3,"À surveiller","OK"))))))</f>
        <v/>
      </c>
      <c r="O93" s="16" t="n"/>
      <c r="P93" s="17" t="n"/>
    </row>
    <row r="94" ht="24" customHeight="1">
      <c r="A94" s="16" t="n"/>
      <c r="B94" s="16" t="n"/>
      <c r="C94" s="17" t="n"/>
      <c r="D94" s="17" t="n"/>
      <c r="E94" s="16" t="n"/>
      <c r="F94" s="16" t="n"/>
      <c r="G94" s="17" t="n"/>
      <c r="H94" s="30" t="n"/>
      <c r="I94" s="16" t="n"/>
      <c r="J94" s="19" t="n"/>
      <c r="K94" s="16" t="n"/>
      <c r="L94" s="30" t="n"/>
      <c r="M94" s="31">
        <f>IF($C94="","",IF($H94="","",$H94-Paramètres!$B$2))</f>
        <v/>
      </c>
      <c r="N94" s="21">
        <f>IF($C94="","",IF($I94="Terminé","Clos",IF(AND($K94&lt;&gt;"",IFERROR(_xlfn.XLOOKUP($K94,'Checklist'!$A$2:$A$101,'Checklist'!$I$2:$I$101),"")&lt;&gt;"Terminé"),"Bloqué",IF($H94="","À planifier",IF($M94&lt;0,"En retard",IF($M94&lt;=Paramètres!$B$3,"À surveiller","OK"))))))</f>
        <v/>
      </c>
      <c r="O94" s="16" t="n"/>
      <c r="P94" s="17" t="n"/>
    </row>
    <row r="95" ht="24" customHeight="1">
      <c r="A95" s="16" t="n"/>
      <c r="B95" s="16" t="n"/>
      <c r="C95" s="17" t="n"/>
      <c r="D95" s="17" t="n"/>
      <c r="E95" s="16" t="n"/>
      <c r="F95" s="16" t="n"/>
      <c r="G95" s="17" t="n"/>
      <c r="H95" s="30" t="n"/>
      <c r="I95" s="16" t="n"/>
      <c r="J95" s="19" t="n"/>
      <c r="K95" s="16" t="n"/>
      <c r="L95" s="30" t="n"/>
      <c r="M95" s="32">
        <f>IF($C95="","",IF($H95="","",$H95-Paramètres!$B$2))</f>
        <v/>
      </c>
      <c r="N95" s="23">
        <f>IF($C95="","",IF($I95="Terminé","Clos",IF(AND($K95&lt;&gt;"",IFERROR(_xlfn.XLOOKUP($K95,'Checklist'!$A$2:$A$101,'Checklist'!$I$2:$I$101),"")&lt;&gt;"Terminé"),"Bloqué",IF($H95="","À planifier",IF($M95&lt;0,"En retard",IF($M95&lt;=Paramètres!$B$3,"À surveiller","OK"))))))</f>
        <v/>
      </c>
      <c r="O95" s="16" t="n"/>
      <c r="P95" s="17" t="n"/>
    </row>
    <row r="96" ht="24" customHeight="1">
      <c r="A96" s="16" t="n"/>
      <c r="B96" s="16" t="n"/>
      <c r="C96" s="17" t="n"/>
      <c r="D96" s="17" t="n"/>
      <c r="E96" s="16" t="n"/>
      <c r="F96" s="16" t="n"/>
      <c r="G96" s="17" t="n"/>
      <c r="H96" s="30" t="n"/>
      <c r="I96" s="16" t="n"/>
      <c r="J96" s="19" t="n"/>
      <c r="K96" s="16" t="n"/>
      <c r="L96" s="30" t="n"/>
      <c r="M96" s="31">
        <f>IF($C96="","",IF($H96="","",$H96-Paramètres!$B$2))</f>
        <v/>
      </c>
      <c r="N96" s="21">
        <f>IF($C96="","",IF($I96="Terminé","Clos",IF(AND($K96&lt;&gt;"",IFERROR(_xlfn.XLOOKUP($K96,'Checklist'!$A$2:$A$101,'Checklist'!$I$2:$I$101),"")&lt;&gt;"Terminé"),"Bloqué",IF($H96="","À planifier",IF($M96&lt;0,"En retard",IF($M96&lt;=Paramètres!$B$3,"À surveiller","OK"))))))</f>
        <v/>
      </c>
      <c r="O96" s="16" t="n"/>
      <c r="P96" s="17" t="n"/>
    </row>
    <row r="97" ht="24" customHeight="1">
      <c r="A97" s="16" t="n"/>
      <c r="B97" s="16" t="n"/>
      <c r="C97" s="17" t="n"/>
      <c r="D97" s="17" t="n"/>
      <c r="E97" s="16" t="n"/>
      <c r="F97" s="16" t="n"/>
      <c r="G97" s="17" t="n"/>
      <c r="H97" s="30" t="n"/>
      <c r="I97" s="16" t="n"/>
      <c r="J97" s="19" t="n"/>
      <c r="K97" s="16" t="n"/>
      <c r="L97" s="30" t="n"/>
      <c r="M97" s="32">
        <f>IF($C97="","",IF($H97="","",$H97-Paramètres!$B$2))</f>
        <v/>
      </c>
      <c r="N97" s="23">
        <f>IF($C97="","",IF($I97="Terminé","Clos",IF(AND($K97&lt;&gt;"",IFERROR(_xlfn.XLOOKUP($K97,'Checklist'!$A$2:$A$101,'Checklist'!$I$2:$I$101),"")&lt;&gt;"Terminé"),"Bloqué",IF($H97="","À planifier",IF($M97&lt;0,"En retard",IF($M97&lt;=Paramètres!$B$3,"À surveiller","OK"))))))</f>
        <v/>
      </c>
      <c r="O97" s="16" t="n"/>
      <c r="P97" s="17" t="n"/>
    </row>
    <row r="98" ht="24" customHeight="1">
      <c r="A98" s="16" t="n"/>
      <c r="B98" s="16" t="n"/>
      <c r="C98" s="17" t="n"/>
      <c r="D98" s="17" t="n"/>
      <c r="E98" s="16" t="n"/>
      <c r="F98" s="16" t="n"/>
      <c r="G98" s="17" t="n"/>
      <c r="H98" s="30" t="n"/>
      <c r="I98" s="16" t="n"/>
      <c r="J98" s="19" t="n"/>
      <c r="K98" s="16" t="n"/>
      <c r="L98" s="30" t="n"/>
      <c r="M98" s="31">
        <f>IF($C98="","",IF($H98="","",$H98-Paramètres!$B$2))</f>
        <v/>
      </c>
      <c r="N98" s="21">
        <f>IF($C98="","",IF($I98="Terminé","Clos",IF(AND($K98&lt;&gt;"",IFERROR(_xlfn.XLOOKUP($K98,'Checklist'!$A$2:$A$101,'Checklist'!$I$2:$I$101),"")&lt;&gt;"Terminé"),"Bloqué",IF($H98="","À planifier",IF($M98&lt;0,"En retard",IF($M98&lt;=Paramètres!$B$3,"À surveiller","OK"))))))</f>
        <v/>
      </c>
      <c r="O98" s="16" t="n"/>
      <c r="P98" s="17" t="n"/>
    </row>
    <row r="99" ht="24" customHeight="1">
      <c r="A99" s="16" t="n"/>
      <c r="B99" s="16" t="n"/>
      <c r="C99" s="17" t="n"/>
      <c r="D99" s="17" t="n"/>
      <c r="E99" s="16" t="n"/>
      <c r="F99" s="16" t="n"/>
      <c r="G99" s="17" t="n"/>
      <c r="H99" s="30" t="n"/>
      <c r="I99" s="16" t="n"/>
      <c r="J99" s="19" t="n"/>
      <c r="K99" s="16" t="n"/>
      <c r="L99" s="30" t="n"/>
      <c r="M99" s="32">
        <f>IF($C99="","",IF($H99="","",$H99-Paramètres!$B$2))</f>
        <v/>
      </c>
      <c r="N99" s="23">
        <f>IF($C99="","",IF($I99="Terminé","Clos",IF(AND($K99&lt;&gt;"",IFERROR(_xlfn.XLOOKUP($K99,'Checklist'!$A$2:$A$101,'Checklist'!$I$2:$I$101),"")&lt;&gt;"Terminé"),"Bloqué",IF($H99="","À planifier",IF($M99&lt;0,"En retard",IF($M99&lt;=Paramètres!$B$3,"À surveiller","OK"))))))</f>
        <v/>
      </c>
      <c r="O99" s="16" t="n"/>
      <c r="P99" s="17" t="n"/>
    </row>
    <row r="100" ht="24" customHeight="1">
      <c r="A100" s="16" t="n"/>
      <c r="B100" s="16" t="n"/>
      <c r="C100" s="17" t="n"/>
      <c r="D100" s="17" t="n"/>
      <c r="E100" s="16" t="n"/>
      <c r="F100" s="16" t="n"/>
      <c r="G100" s="17" t="n"/>
      <c r="H100" s="30" t="n"/>
      <c r="I100" s="16" t="n"/>
      <c r="J100" s="19" t="n"/>
      <c r="K100" s="16" t="n"/>
      <c r="L100" s="30" t="n"/>
      <c r="M100" s="31">
        <f>IF($C100="","",IF($H100="","",$H100-Paramètres!$B$2))</f>
        <v/>
      </c>
      <c r="N100" s="21">
        <f>IF($C100="","",IF($I100="Terminé","Clos",IF(AND($K100&lt;&gt;"",IFERROR(_xlfn.XLOOKUP($K100,'Checklist'!$A$2:$A$101,'Checklist'!$I$2:$I$101),"")&lt;&gt;"Terminé"),"Bloqué",IF($H100="","À planifier",IF($M100&lt;0,"En retard",IF($M100&lt;=Paramètres!$B$3,"À surveiller","OK"))))))</f>
        <v/>
      </c>
      <c r="O100" s="16" t="n"/>
      <c r="P100" s="17" t="n"/>
    </row>
    <row r="101" ht="24" customHeight="1">
      <c r="A101" s="16" t="n"/>
      <c r="B101" s="16" t="n"/>
      <c r="C101" s="17" t="n"/>
      <c r="D101" s="17" t="n"/>
      <c r="E101" s="16" t="n"/>
      <c r="F101" s="16" t="n"/>
      <c r="G101" s="17" t="n"/>
      <c r="H101" s="30" t="n"/>
      <c r="I101" s="16" t="n"/>
      <c r="J101" s="19" t="n"/>
      <c r="K101" s="16" t="n"/>
      <c r="L101" s="30" t="n"/>
      <c r="M101" s="32">
        <f>IF($C101="","",IF($H101="","",$H101-Paramètres!$B$2))</f>
        <v/>
      </c>
      <c r="N101" s="23">
        <f>IF($C101="","",IF($I101="Terminé","Clos",IF(AND($K101&lt;&gt;"",IFERROR(_xlfn.XLOOKUP($K101,'Checklist'!$A$2:$A$101,'Checklist'!$I$2:$I$101),"")&lt;&gt;"Terminé"),"Bloqué",IF($H101="","À planifier",IF($M101&lt;0,"En retard",IF($M101&lt;=Paramètres!$B$3,"À surveiller","OK"))))))</f>
        <v/>
      </c>
      <c r="O101" s="16" t="n"/>
      <c r="P101" s="17" t="n"/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autoFilter ref="A1:P101"/>
  <conditionalFormatting sqref="N2:N101">
    <cfRule type="expression" priority="1" dxfId="0">
      <formula>OR($N2="En retard",$N2="Bloqué")</formula>
    </cfRule>
    <cfRule type="expression" priority="2" dxfId="4">
      <formula>$N2="À surveiller"</formula>
    </cfRule>
    <cfRule type="expression" priority="3" dxfId="2">
      <formula>$N2="Clos"</formula>
    </cfRule>
    <cfRule type="expression" priority="4" dxfId="3">
      <formula>$N2="À planifier"</formula>
    </cfRule>
    <cfRule type="expression" priority="5" dxfId="1">
      <formula>$N2="OK"</formula>
    </cfRule>
  </conditionalFormatting>
  <conditionalFormatting sqref="A2:M101">
    <cfRule type="expression" priority="6" dxfId="5">
      <formula>AND($C2&lt;&gt;"",$F2="Critique",$I2&lt;&gt;"Terminé")</formula>
    </cfRule>
  </conditionalFormatting>
  <conditionalFormatting sqref="O2:P101">
    <cfRule type="expression" priority="7" dxfId="5">
      <formula>AND($C2&lt;&gt;"",$F2="Critique",$I2&lt;&gt;"Terminé")</formula>
    </cfRule>
  </conditionalFormatting>
  <conditionalFormatting sqref="I2:L101">
    <cfRule type="expression" priority="8" dxfId="6">
      <formula>AND($C2&lt;&gt;"",$L2&lt;&gt;"",$I2&lt;&gt;"Terminé")</formula>
    </cfRule>
    <cfRule type="expression" priority="9" dxfId="6">
      <formula>AND($C2&lt;&gt;"",$I2="Terminé",$L2="")</formula>
    </cfRule>
  </conditionalFormatting>
  <conditionalFormatting sqref="A2:A101">
    <cfRule type="expression" priority="10" dxfId="0">
      <formula>AND($A2&lt;&gt;"",COUNTIF($A$2:$A$101,$A2)&gt;1)</formula>
    </cfRule>
  </conditionalFormatting>
  <conditionalFormatting sqref="K2:K101">
    <cfRule type="expression" priority="11" dxfId="0">
      <formula>AND($K2&lt;&gt;"",$K2=$A2)</formula>
    </cfRule>
  </conditionalFormatting>
  <dataValidations count="9">
    <dataValidation sqref="A2:A101" showDropDown="0" showInputMessage="1" showErrorMessage="1" allowBlank="0" errorTitle="ID dupliqué" error="L’ID doit être vide ou unique dans la checklist." promptTitle="Identifiant d’action" prompt="Utilisez un identifiant unique, par exemple P-011." type="custom">
      <formula1>=OR(A2="",COUNTIF($A$2:$A$101,A2)=1)</formula1>
    </dataValidation>
    <dataValidation sqref="B2:B101" showDropDown="0" showInputMessage="0" showErrorMessage="1" allowBlank="0" errorTitle="Lot non valide" error="Choisissez un lot proposé dans la liste." type="list">
      <formula1>=INDIRECT("'Paramètres'!$A$6:$A$12")</formula1>
    </dataValidation>
    <dataValidation sqref="E2:E101" showDropDown="0" showInputMessage="0" showErrorMessage="1" allowBlank="0" errorTitle="Rôle non valide" error="Choisissez un rôle proposé dans la liste." type="list">
      <formula1>=INDIRECT("'Paramètres'!$I$6:$I$12")</formula1>
    </dataValidation>
    <dataValidation sqref="F2:F101" showDropDown="0" showInputMessage="0" showErrorMessage="1" allowBlank="0" errorTitle="Priorité non valide" error="Choisissez une priorité proposée dans la liste." type="list">
      <formula1>=INDIRECT("'Paramètres'!$C$6:$C$9")</formula1>
    </dataValidation>
    <dataValidation sqref="H2:H101 L2:L101" showDropDown="0" showInputMessage="0" showErrorMessage="1" allowBlank="0" errorTitle="Date non valide" error="Saisissez une date comprise entre le 01/01/2026 et le 31/12/2035." type="date" operator="between">
      <formula1>DATE(2026,1,1)</formula1>
      <formula2>DATE(2035,12,31)</formula2>
    </dataValidation>
    <dataValidation sqref="I2:I101" showDropDown="0" showInputMessage="0" showErrorMessage="1" allowBlank="0" errorTitle="Statut non valide" error="Choisissez un statut d’action proposé dans la liste." type="list">
      <formula1>=INDIRECT("'Paramètres'!$E$6:$E$9")</formula1>
    </dataValidation>
    <dataValidation sqref="J2:J101" showDropDown="0" showInputMessage="1" showErrorMessage="1" allowBlank="0" errorTitle="Avancement non valide" error="Saisissez un pourcentage compris entre 0 % et 100 %." promptTitle="Avancement" prompt="Saisissez une valeur de 0 % à 100 %." type="decimal" operator="between">
      <formula1>0</formula1>
      <formula2>1</formula2>
    </dataValidation>
    <dataValidation sqref="K2:K101" showDropDown="0" showInputMessage="1" showErrorMessage="1" allowBlank="0" errorTitle="Dépendance non valide" error="Une action ne peut pas dépendre de son propre ID." promptTitle="Dépendance" prompt="Saisissez l’ID d’une autre action. Un ID introuvable sera signalé comme bloquant." type="custom">
      <formula1>=OR(K2="",K2&lt;&gt;$A2)</formula1>
    </dataValidation>
    <dataValidation sqref="O2:O101" showDropDown="0" showInputMessage="0" showErrorMessage="1" allowBlank="0" errorTitle="Choix non valide" error="Choisissez Oui ou Non." type="list">
      <formula1>=INDIRECT("'Paramètres'!$K$6:$K$7")</formula1>
    </dataValidation>
  </dataValidations>
  <pageMargins left="0.3" right="0.3" top="0.5" bottom="0.5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1" customWidth="1" min="2" max="2"/>
    <col width="34" customWidth="1" min="3" max="3"/>
    <col width="25" customWidth="1" min="4" max="4"/>
    <col width="14" customWidth="1" min="5" max="5"/>
    <col width="15" customWidth="1" min="6" max="6"/>
    <col width="32" customWidth="1" min="7" max="7"/>
    <col width="38" customWidth="1" min="8" max="8"/>
  </cols>
  <sheetData>
    <row r="1" ht="40" customHeight="1">
      <c r="A1" s="15" t="inlineStr">
        <is>
          <t>Décision ID</t>
        </is>
      </c>
      <c r="B1" s="15" t="inlineStr">
        <is>
          <t>Sujet</t>
        </is>
      </c>
      <c r="C1" s="15" t="inlineStr">
        <is>
          <t>Option à arbitrer</t>
        </is>
      </c>
      <c r="D1" s="15" t="inlineStr">
        <is>
          <t>Responsable (rôle)</t>
        </is>
      </c>
      <c r="E1" s="15" t="inlineStr">
        <is>
          <t>Échéance</t>
        </is>
      </c>
      <c r="F1" s="15" t="inlineStr">
        <is>
          <t>Statut</t>
        </is>
      </c>
      <c r="G1" s="15" t="inlineStr">
        <is>
          <t>Décision retenue</t>
        </is>
      </c>
      <c r="H1" s="15" t="inlineStr">
        <is>
          <t>Commentaire</t>
        </is>
      </c>
    </row>
    <row r="2" ht="28" customHeight="1">
      <c r="A2" s="16" t="n"/>
      <c r="B2" s="17" t="n"/>
      <c r="C2" s="17" t="n"/>
      <c r="D2" s="16" t="n"/>
      <c r="E2" s="30" t="n"/>
      <c r="F2" s="16" t="n"/>
      <c r="G2" s="17" t="n"/>
      <c r="H2" s="17" t="n"/>
    </row>
    <row r="3" ht="28" customHeight="1">
      <c r="A3" s="16" t="n"/>
      <c r="B3" s="17" t="n"/>
      <c r="C3" s="17" t="n"/>
      <c r="D3" s="16" t="n"/>
      <c r="E3" s="30" t="n"/>
      <c r="F3" s="16" t="n"/>
      <c r="G3" s="17" t="n"/>
      <c r="H3" s="17" t="n"/>
    </row>
    <row r="4" ht="28" customHeight="1">
      <c r="A4" s="16" t="n"/>
      <c r="B4" s="17" t="n"/>
      <c r="C4" s="17" t="n"/>
      <c r="D4" s="16" t="n"/>
      <c r="E4" s="30" t="n"/>
      <c r="F4" s="16" t="n"/>
      <c r="G4" s="17" t="n"/>
      <c r="H4" s="17" t="n"/>
    </row>
    <row r="5" ht="28" customHeight="1">
      <c r="A5" s="16" t="n"/>
      <c r="B5" s="17" t="n"/>
      <c r="C5" s="17" t="n"/>
      <c r="D5" s="16" t="n"/>
      <c r="E5" s="30" t="n"/>
      <c r="F5" s="16" t="n"/>
      <c r="G5" s="17" t="n"/>
      <c r="H5" s="17" t="n"/>
    </row>
    <row r="6" ht="28" customHeight="1">
      <c r="A6" s="16" t="n"/>
      <c r="B6" s="17" t="n"/>
      <c r="C6" s="17" t="n"/>
      <c r="D6" s="16" t="n"/>
      <c r="E6" s="30" t="n"/>
      <c r="F6" s="16" t="n"/>
      <c r="G6" s="17" t="n"/>
      <c r="H6" s="17" t="n"/>
    </row>
    <row r="7" ht="28" customHeight="1">
      <c r="A7" s="16" t="n"/>
      <c r="B7" s="17" t="n"/>
      <c r="C7" s="17" t="n"/>
      <c r="D7" s="16" t="n"/>
      <c r="E7" s="30" t="n"/>
      <c r="F7" s="16" t="n"/>
      <c r="G7" s="17" t="n"/>
      <c r="H7" s="17" t="n"/>
    </row>
    <row r="8" ht="28" customHeight="1">
      <c r="A8" s="16" t="n"/>
      <c r="B8" s="17" t="n"/>
      <c r="C8" s="17" t="n"/>
      <c r="D8" s="16" t="n"/>
      <c r="E8" s="30" t="n"/>
      <c r="F8" s="16" t="n"/>
      <c r="G8" s="17" t="n"/>
      <c r="H8" s="17" t="n"/>
    </row>
    <row r="9" ht="28" customHeight="1">
      <c r="A9" s="16" t="n"/>
      <c r="B9" s="17" t="n"/>
      <c r="C9" s="17" t="n"/>
      <c r="D9" s="16" t="n"/>
      <c r="E9" s="30" t="n"/>
      <c r="F9" s="16" t="n"/>
      <c r="G9" s="17" t="n"/>
      <c r="H9" s="17" t="n"/>
    </row>
    <row r="10" ht="28" customHeight="1">
      <c r="A10" s="16" t="n"/>
      <c r="B10" s="17" t="n"/>
      <c r="C10" s="17" t="n"/>
      <c r="D10" s="16" t="n"/>
      <c r="E10" s="30" t="n"/>
      <c r="F10" s="16" t="n"/>
      <c r="G10" s="17" t="n"/>
      <c r="H10" s="17" t="n"/>
    </row>
    <row r="11" ht="28" customHeight="1">
      <c r="A11" s="16" t="n"/>
      <c r="B11" s="17" t="n"/>
      <c r="C11" s="17" t="n"/>
      <c r="D11" s="16" t="n"/>
      <c r="E11" s="30" t="n"/>
      <c r="F11" s="16" t="n"/>
      <c r="G11" s="17" t="n"/>
      <c r="H11" s="17" t="n"/>
    </row>
    <row r="12" ht="28" customHeight="1">
      <c r="A12" s="16" t="n"/>
      <c r="B12" s="17" t="n"/>
      <c r="C12" s="17" t="n"/>
      <c r="D12" s="16" t="n"/>
      <c r="E12" s="30" t="n"/>
      <c r="F12" s="16" t="n"/>
      <c r="G12" s="17" t="n"/>
      <c r="H12" s="17" t="n"/>
    </row>
    <row r="13" ht="28" customHeight="1">
      <c r="A13" s="16" t="n"/>
      <c r="B13" s="17" t="n"/>
      <c r="C13" s="17" t="n"/>
      <c r="D13" s="16" t="n"/>
      <c r="E13" s="30" t="n"/>
      <c r="F13" s="16" t="n"/>
      <c r="G13" s="17" t="n"/>
      <c r="H13" s="17" t="n"/>
    </row>
    <row r="14" ht="28" customHeight="1">
      <c r="A14" s="16" t="n"/>
      <c r="B14" s="17" t="n"/>
      <c r="C14" s="17" t="n"/>
      <c r="D14" s="16" t="n"/>
      <c r="E14" s="30" t="n"/>
      <c r="F14" s="16" t="n"/>
      <c r="G14" s="17" t="n"/>
      <c r="H14" s="17" t="n"/>
    </row>
    <row r="15" ht="28" customHeight="1">
      <c r="A15" s="16" t="n"/>
      <c r="B15" s="17" t="n"/>
      <c r="C15" s="17" t="n"/>
      <c r="D15" s="16" t="n"/>
      <c r="E15" s="30" t="n"/>
      <c r="F15" s="16" t="n"/>
      <c r="G15" s="17" t="n"/>
      <c r="H15" s="17" t="n"/>
    </row>
    <row r="16" ht="28" customHeight="1">
      <c r="A16" s="16" t="n"/>
      <c r="B16" s="17" t="n"/>
      <c r="C16" s="17" t="n"/>
      <c r="D16" s="16" t="n"/>
      <c r="E16" s="30" t="n"/>
      <c r="F16" s="16" t="n"/>
      <c r="G16" s="17" t="n"/>
      <c r="H16" s="17" t="n"/>
    </row>
    <row r="17" ht="28" customHeight="1">
      <c r="A17" s="16" t="n"/>
      <c r="B17" s="17" t="n"/>
      <c r="C17" s="17" t="n"/>
      <c r="D17" s="16" t="n"/>
      <c r="E17" s="30" t="n"/>
      <c r="F17" s="16" t="n"/>
      <c r="G17" s="17" t="n"/>
      <c r="H17" s="17" t="n"/>
    </row>
    <row r="18" ht="28" customHeight="1">
      <c r="A18" s="16" t="n"/>
      <c r="B18" s="17" t="n"/>
      <c r="C18" s="17" t="n"/>
      <c r="D18" s="16" t="n"/>
      <c r="E18" s="30" t="n"/>
      <c r="F18" s="16" t="n"/>
      <c r="G18" s="17" t="n"/>
      <c r="H18" s="17" t="n"/>
    </row>
    <row r="19" ht="28" customHeight="1">
      <c r="A19" s="16" t="n"/>
      <c r="B19" s="17" t="n"/>
      <c r="C19" s="17" t="n"/>
      <c r="D19" s="16" t="n"/>
      <c r="E19" s="30" t="n"/>
      <c r="F19" s="16" t="n"/>
      <c r="G19" s="17" t="n"/>
      <c r="H19" s="17" t="n"/>
    </row>
    <row r="20" ht="28" customHeight="1">
      <c r="A20" s="16" t="n"/>
      <c r="B20" s="17" t="n"/>
      <c r="C20" s="17" t="n"/>
      <c r="D20" s="16" t="n"/>
      <c r="E20" s="30" t="n"/>
      <c r="F20" s="16" t="n"/>
      <c r="G20" s="17" t="n"/>
      <c r="H20" s="17" t="n"/>
    </row>
    <row r="21" ht="28" customHeight="1">
      <c r="A21" s="16" t="n"/>
      <c r="B21" s="17" t="n"/>
      <c r="C21" s="17" t="n"/>
      <c r="D21" s="16" t="n"/>
      <c r="E21" s="30" t="n"/>
      <c r="F21" s="16" t="n"/>
      <c r="G21" s="17" t="n"/>
      <c r="H21" s="17" t="n"/>
    </row>
    <row r="22" ht="28" customHeight="1">
      <c r="A22" s="16" t="n"/>
      <c r="B22" s="17" t="n"/>
      <c r="C22" s="17" t="n"/>
      <c r="D22" s="16" t="n"/>
      <c r="E22" s="30" t="n"/>
      <c r="F22" s="16" t="n"/>
      <c r="G22" s="17" t="n"/>
      <c r="H22" s="17" t="n"/>
    </row>
    <row r="23" ht="28" customHeight="1">
      <c r="A23" s="16" t="n"/>
      <c r="B23" s="17" t="n"/>
      <c r="C23" s="17" t="n"/>
      <c r="D23" s="16" t="n"/>
      <c r="E23" s="30" t="n"/>
      <c r="F23" s="16" t="n"/>
      <c r="G23" s="17" t="n"/>
      <c r="H23" s="17" t="n"/>
    </row>
    <row r="24" ht="28" customHeight="1">
      <c r="A24" s="16" t="n"/>
      <c r="B24" s="17" t="n"/>
      <c r="C24" s="17" t="n"/>
      <c r="D24" s="16" t="n"/>
      <c r="E24" s="30" t="n"/>
      <c r="F24" s="16" t="n"/>
      <c r="G24" s="17" t="n"/>
      <c r="H24" s="17" t="n"/>
    </row>
    <row r="25" ht="28" customHeight="1">
      <c r="A25" s="16" t="n"/>
      <c r="B25" s="17" t="n"/>
      <c r="C25" s="17" t="n"/>
      <c r="D25" s="16" t="n"/>
      <c r="E25" s="30" t="n"/>
      <c r="F25" s="16" t="n"/>
      <c r="G25" s="17" t="n"/>
      <c r="H25" s="17" t="n"/>
    </row>
    <row r="26" ht="28" customHeight="1">
      <c r="A26" s="16" t="n"/>
      <c r="B26" s="17" t="n"/>
      <c r="C26" s="17" t="n"/>
      <c r="D26" s="16" t="n"/>
      <c r="E26" s="30" t="n"/>
      <c r="F26" s="16" t="n"/>
      <c r="G26" s="17" t="n"/>
      <c r="H26" s="17" t="n"/>
    </row>
    <row r="27" ht="28" customHeight="1">
      <c r="A27" s="16" t="n"/>
      <c r="B27" s="17" t="n"/>
      <c r="C27" s="17" t="n"/>
      <c r="D27" s="16" t="n"/>
      <c r="E27" s="30" t="n"/>
      <c r="F27" s="16" t="n"/>
      <c r="G27" s="17" t="n"/>
      <c r="H27" s="17" t="n"/>
    </row>
    <row r="28" ht="28" customHeight="1">
      <c r="A28" s="16" t="n"/>
      <c r="B28" s="17" t="n"/>
      <c r="C28" s="17" t="n"/>
      <c r="D28" s="16" t="n"/>
      <c r="E28" s="30" t="n"/>
      <c r="F28" s="16" t="n"/>
      <c r="G28" s="17" t="n"/>
      <c r="H28" s="17" t="n"/>
    </row>
    <row r="29" ht="28" customHeight="1">
      <c r="A29" s="16" t="n"/>
      <c r="B29" s="17" t="n"/>
      <c r="C29" s="17" t="n"/>
      <c r="D29" s="16" t="n"/>
      <c r="E29" s="30" t="n"/>
      <c r="F29" s="16" t="n"/>
      <c r="G29" s="17" t="n"/>
      <c r="H29" s="17" t="n"/>
    </row>
    <row r="30" ht="28" customHeight="1">
      <c r="A30" s="16" t="n"/>
      <c r="B30" s="17" t="n"/>
      <c r="C30" s="17" t="n"/>
      <c r="D30" s="16" t="n"/>
      <c r="E30" s="30" t="n"/>
      <c r="F30" s="16" t="n"/>
      <c r="G30" s="17" t="n"/>
      <c r="H30" s="17" t="n"/>
    </row>
    <row r="31" ht="28" customHeight="1">
      <c r="A31" s="16" t="n"/>
      <c r="B31" s="17" t="n"/>
      <c r="C31" s="17" t="n"/>
      <c r="D31" s="16" t="n"/>
      <c r="E31" s="30" t="n"/>
      <c r="F31" s="16" t="n"/>
      <c r="G31" s="17" t="n"/>
      <c r="H31" s="17" t="n"/>
    </row>
    <row r="32" ht="28" customHeight="1">
      <c r="A32" s="16" t="n"/>
      <c r="B32" s="17" t="n"/>
      <c r="C32" s="17" t="n"/>
      <c r="D32" s="16" t="n"/>
      <c r="E32" s="30" t="n"/>
      <c r="F32" s="16" t="n"/>
      <c r="G32" s="17" t="n"/>
      <c r="H32" s="17" t="n"/>
    </row>
    <row r="33" ht="28" customHeight="1">
      <c r="A33" s="16" t="n"/>
      <c r="B33" s="17" t="n"/>
      <c r="C33" s="17" t="n"/>
      <c r="D33" s="16" t="n"/>
      <c r="E33" s="30" t="n"/>
      <c r="F33" s="16" t="n"/>
      <c r="G33" s="17" t="n"/>
      <c r="H33" s="17" t="n"/>
    </row>
    <row r="34" ht="28" customHeight="1">
      <c r="A34" s="16" t="n"/>
      <c r="B34" s="17" t="n"/>
      <c r="C34" s="17" t="n"/>
      <c r="D34" s="16" t="n"/>
      <c r="E34" s="30" t="n"/>
      <c r="F34" s="16" t="n"/>
      <c r="G34" s="17" t="n"/>
      <c r="H34" s="17" t="n"/>
    </row>
    <row r="35" ht="28" customHeight="1">
      <c r="A35" s="16" t="n"/>
      <c r="B35" s="17" t="n"/>
      <c r="C35" s="17" t="n"/>
      <c r="D35" s="16" t="n"/>
      <c r="E35" s="30" t="n"/>
      <c r="F35" s="16" t="n"/>
      <c r="G35" s="17" t="n"/>
      <c r="H35" s="17" t="n"/>
    </row>
    <row r="36" ht="28" customHeight="1">
      <c r="A36" s="16" t="n"/>
      <c r="B36" s="17" t="n"/>
      <c r="C36" s="17" t="n"/>
      <c r="D36" s="16" t="n"/>
      <c r="E36" s="30" t="n"/>
      <c r="F36" s="16" t="n"/>
      <c r="G36" s="17" t="n"/>
      <c r="H36" s="17" t="n"/>
    </row>
    <row r="37" ht="28" customHeight="1">
      <c r="A37" s="16" t="n"/>
      <c r="B37" s="17" t="n"/>
      <c r="C37" s="17" t="n"/>
      <c r="D37" s="16" t="n"/>
      <c r="E37" s="30" t="n"/>
      <c r="F37" s="16" t="n"/>
      <c r="G37" s="17" t="n"/>
      <c r="H37" s="17" t="n"/>
    </row>
    <row r="38" ht="28" customHeight="1">
      <c r="A38" s="16" t="n"/>
      <c r="B38" s="17" t="n"/>
      <c r="C38" s="17" t="n"/>
      <c r="D38" s="16" t="n"/>
      <c r="E38" s="30" t="n"/>
      <c r="F38" s="16" t="n"/>
      <c r="G38" s="17" t="n"/>
      <c r="H38" s="17" t="n"/>
    </row>
    <row r="39" ht="28" customHeight="1">
      <c r="A39" s="16" t="n"/>
      <c r="B39" s="17" t="n"/>
      <c r="C39" s="17" t="n"/>
      <c r="D39" s="16" t="n"/>
      <c r="E39" s="30" t="n"/>
      <c r="F39" s="16" t="n"/>
      <c r="G39" s="17" t="n"/>
      <c r="H39" s="17" t="n"/>
    </row>
    <row r="40" ht="28" customHeight="1">
      <c r="A40" s="16" t="n"/>
      <c r="B40" s="17" t="n"/>
      <c r="C40" s="17" t="n"/>
      <c r="D40" s="16" t="n"/>
      <c r="E40" s="30" t="n"/>
      <c r="F40" s="16" t="n"/>
      <c r="G40" s="17" t="n"/>
      <c r="H40" s="17" t="n"/>
    </row>
    <row r="41" ht="28" customHeight="1">
      <c r="A41" s="16" t="n"/>
      <c r="B41" s="17" t="n"/>
      <c r="C41" s="17" t="n"/>
      <c r="D41" s="16" t="n"/>
      <c r="E41" s="30" t="n"/>
      <c r="F41" s="16" t="n"/>
      <c r="G41" s="17" t="n"/>
      <c r="H41" s="17" t="n"/>
    </row>
    <row r="42" ht="28" customHeight="1">
      <c r="A42" s="16" t="n"/>
      <c r="B42" s="17" t="n"/>
      <c r="C42" s="17" t="n"/>
      <c r="D42" s="16" t="n"/>
      <c r="E42" s="30" t="n"/>
      <c r="F42" s="16" t="n"/>
      <c r="G42" s="17" t="n"/>
      <c r="H42" s="17" t="n"/>
    </row>
    <row r="43" ht="28" customHeight="1">
      <c r="A43" s="16" t="n"/>
      <c r="B43" s="17" t="n"/>
      <c r="C43" s="17" t="n"/>
      <c r="D43" s="16" t="n"/>
      <c r="E43" s="30" t="n"/>
      <c r="F43" s="16" t="n"/>
      <c r="G43" s="17" t="n"/>
      <c r="H43" s="17" t="n"/>
    </row>
    <row r="44" ht="28" customHeight="1">
      <c r="A44" s="16" t="n"/>
      <c r="B44" s="17" t="n"/>
      <c r="C44" s="17" t="n"/>
      <c r="D44" s="16" t="n"/>
      <c r="E44" s="30" t="n"/>
      <c r="F44" s="16" t="n"/>
      <c r="G44" s="17" t="n"/>
      <c r="H44" s="17" t="n"/>
    </row>
    <row r="45" ht="28" customHeight="1">
      <c r="A45" s="16" t="n"/>
      <c r="B45" s="17" t="n"/>
      <c r="C45" s="17" t="n"/>
      <c r="D45" s="16" t="n"/>
      <c r="E45" s="30" t="n"/>
      <c r="F45" s="16" t="n"/>
      <c r="G45" s="17" t="n"/>
      <c r="H45" s="17" t="n"/>
    </row>
    <row r="46" ht="28" customHeight="1">
      <c r="A46" s="16" t="n"/>
      <c r="B46" s="17" t="n"/>
      <c r="C46" s="17" t="n"/>
      <c r="D46" s="16" t="n"/>
      <c r="E46" s="30" t="n"/>
      <c r="F46" s="16" t="n"/>
      <c r="G46" s="17" t="n"/>
      <c r="H46" s="17" t="n"/>
    </row>
    <row r="47" ht="28" customHeight="1">
      <c r="A47" s="16" t="n"/>
      <c r="B47" s="17" t="n"/>
      <c r="C47" s="17" t="n"/>
      <c r="D47" s="16" t="n"/>
      <c r="E47" s="30" t="n"/>
      <c r="F47" s="16" t="n"/>
      <c r="G47" s="17" t="n"/>
      <c r="H47" s="17" t="n"/>
    </row>
    <row r="48" ht="28" customHeight="1">
      <c r="A48" s="16" t="n"/>
      <c r="B48" s="17" t="n"/>
      <c r="C48" s="17" t="n"/>
      <c r="D48" s="16" t="n"/>
      <c r="E48" s="30" t="n"/>
      <c r="F48" s="16" t="n"/>
      <c r="G48" s="17" t="n"/>
      <c r="H48" s="17" t="n"/>
    </row>
    <row r="49" ht="28" customHeight="1">
      <c r="A49" s="16" t="n"/>
      <c r="B49" s="17" t="n"/>
      <c r="C49" s="17" t="n"/>
      <c r="D49" s="16" t="n"/>
      <c r="E49" s="30" t="n"/>
      <c r="F49" s="16" t="n"/>
      <c r="G49" s="17" t="n"/>
      <c r="H49" s="17" t="n"/>
    </row>
    <row r="50" ht="28" customHeight="1">
      <c r="A50" s="16" t="n"/>
      <c r="B50" s="17" t="n"/>
      <c r="C50" s="17" t="n"/>
      <c r="D50" s="16" t="n"/>
      <c r="E50" s="30" t="n"/>
      <c r="F50" s="16" t="n"/>
      <c r="G50" s="17" t="n"/>
      <c r="H50" s="17" t="n"/>
    </row>
    <row r="51" ht="28" customHeight="1">
      <c r="A51" s="16" t="n"/>
      <c r="B51" s="17" t="n"/>
      <c r="C51" s="17" t="n"/>
      <c r="D51" s="16" t="n"/>
      <c r="E51" s="30" t="n"/>
      <c r="F51" s="16" t="n"/>
      <c r="G51" s="17" t="n"/>
      <c r="H51" s="17" t="n"/>
    </row>
    <row r="52" ht="28" customHeight="1">
      <c r="A52" s="16" t="n"/>
      <c r="B52" s="17" t="n"/>
      <c r="C52" s="17" t="n"/>
      <c r="D52" s="16" t="n"/>
      <c r="E52" s="30" t="n"/>
      <c r="F52" s="16" t="n"/>
      <c r="G52" s="17" t="n"/>
      <c r="H52" s="17" t="n"/>
    </row>
    <row r="53" ht="28" customHeight="1">
      <c r="A53" s="16" t="n"/>
      <c r="B53" s="17" t="n"/>
      <c r="C53" s="17" t="n"/>
      <c r="D53" s="16" t="n"/>
      <c r="E53" s="30" t="n"/>
      <c r="F53" s="16" t="n"/>
      <c r="G53" s="17" t="n"/>
      <c r="H53" s="17" t="n"/>
    </row>
    <row r="54" ht="28" customHeight="1">
      <c r="A54" s="16" t="n"/>
      <c r="B54" s="17" t="n"/>
      <c r="C54" s="17" t="n"/>
      <c r="D54" s="16" t="n"/>
      <c r="E54" s="30" t="n"/>
      <c r="F54" s="16" t="n"/>
      <c r="G54" s="17" t="n"/>
      <c r="H54" s="17" t="n"/>
    </row>
    <row r="55" ht="28" customHeight="1">
      <c r="A55" s="16" t="n"/>
      <c r="B55" s="17" t="n"/>
      <c r="C55" s="17" t="n"/>
      <c r="D55" s="16" t="n"/>
      <c r="E55" s="30" t="n"/>
      <c r="F55" s="16" t="n"/>
      <c r="G55" s="17" t="n"/>
      <c r="H55" s="17" t="n"/>
    </row>
    <row r="56" ht="28" customHeight="1">
      <c r="A56" s="16" t="n"/>
      <c r="B56" s="17" t="n"/>
      <c r="C56" s="17" t="n"/>
      <c r="D56" s="16" t="n"/>
      <c r="E56" s="30" t="n"/>
      <c r="F56" s="16" t="n"/>
      <c r="G56" s="17" t="n"/>
      <c r="H56" s="17" t="n"/>
    </row>
    <row r="57" ht="28" customHeight="1">
      <c r="A57" s="16" t="n"/>
      <c r="B57" s="17" t="n"/>
      <c r="C57" s="17" t="n"/>
      <c r="D57" s="16" t="n"/>
      <c r="E57" s="30" t="n"/>
      <c r="F57" s="16" t="n"/>
      <c r="G57" s="17" t="n"/>
      <c r="H57" s="17" t="n"/>
    </row>
    <row r="58" ht="28" customHeight="1">
      <c r="A58" s="16" t="n"/>
      <c r="B58" s="17" t="n"/>
      <c r="C58" s="17" t="n"/>
      <c r="D58" s="16" t="n"/>
      <c r="E58" s="30" t="n"/>
      <c r="F58" s="16" t="n"/>
      <c r="G58" s="17" t="n"/>
      <c r="H58" s="17" t="n"/>
    </row>
    <row r="59" ht="28" customHeight="1">
      <c r="A59" s="16" t="n"/>
      <c r="B59" s="17" t="n"/>
      <c r="C59" s="17" t="n"/>
      <c r="D59" s="16" t="n"/>
      <c r="E59" s="30" t="n"/>
      <c r="F59" s="16" t="n"/>
      <c r="G59" s="17" t="n"/>
      <c r="H59" s="17" t="n"/>
    </row>
    <row r="60" ht="28" customHeight="1">
      <c r="A60" s="16" t="n"/>
      <c r="B60" s="17" t="n"/>
      <c r="C60" s="17" t="n"/>
      <c r="D60" s="16" t="n"/>
      <c r="E60" s="30" t="n"/>
      <c r="F60" s="16" t="n"/>
      <c r="G60" s="17" t="n"/>
      <c r="H60" s="17" t="n"/>
    </row>
    <row r="61" ht="28" customHeight="1">
      <c r="A61" s="16" t="n"/>
      <c r="B61" s="17" t="n"/>
      <c r="C61" s="17" t="n"/>
      <c r="D61" s="16" t="n"/>
      <c r="E61" s="30" t="n"/>
      <c r="F61" s="16" t="n"/>
      <c r="G61" s="17" t="n"/>
      <c r="H61" s="17" t="n"/>
    </row>
    <row r="62" ht="28" customHeight="1">
      <c r="A62" s="16" t="n"/>
      <c r="B62" s="17" t="n"/>
      <c r="C62" s="17" t="n"/>
      <c r="D62" s="16" t="n"/>
      <c r="E62" s="30" t="n"/>
      <c r="F62" s="16" t="n"/>
      <c r="G62" s="17" t="n"/>
      <c r="H62" s="17" t="n"/>
    </row>
    <row r="63" ht="28" customHeight="1">
      <c r="A63" s="16" t="n"/>
      <c r="B63" s="17" t="n"/>
      <c r="C63" s="17" t="n"/>
      <c r="D63" s="16" t="n"/>
      <c r="E63" s="30" t="n"/>
      <c r="F63" s="16" t="n"/>
      <c r="G63" s="17" t="n"/>
      <c r="H63" s="17" t="n"/>
    </row>
    <row r="64" ht="28" customHeight="1">
      <c r="A64" s="16" t="n"/>
      <c r="B64" s="17" t="n"/>
      <c r="C64" s="17" t="n"/>
      <c r="D64" s="16" t="n"/>
      <c r="E64" s="30" t="n"/>
      <c r="F64" s="16" t="n"/>
      <c r="G64" s="17" t="n"/>
      <c r="H64" s="17" t="n"/>
    </row>
    <row r="65" ht="28" customHeight="1">
      <c r="A65" s="16" t="n"/>
      <c r="B65" s="17" t="n"/>
      <c r="C65" s="17" t="n"/>
      <c r="D65" s="16" t="n"/>
      <c r="E65" s="30" t="n"/>
      <c r="F65" s="16" t="n"/>
      <c r="G65" s="17" t="n"/>
      <c r="H65" s="17" t="n"/>
    </row>
    <row r="66" ht="28" customHeight="1">
      <c r="A66" s="16" t="n"/>
      <c r="B66" s="17" t="n"/>
      <c r="C66" s="17" t="n"/>
      <c r="D66" s="16" t="n"/>
      <c r="E66" s="30" t="n"/>
      <c r="F66" s="16" t="n"/>
      <c r="G66" s="17" t="n"/>
      <c r="H66" s="17" t="n"/>
    </row>
    <row r="67" ht="28" customHeight="1">
      <c r="A67" s="16" t="n"/>
      <c r="B67" s="17" t="n"/>
      <c r="C67" s="17" t="n"/>
      <c r="D67" s="16" t="n"/>
      <c r="E67" s="30" t="n"/>
      <c r="F67" s="16" t="n"/>
      <c r="G67" s="17" t="n"/>
      <c r="H67" s="17" t="n"/>
    </row>
    <row r="68" ht="28" customHeight="1">
      <c r="A68" s="16" t="n"/>
      <c r="B68" s="17" t="n"/>
      <c r="C68" s="17" t="n"/>
      <c r="D68" s="16" t="n"/>
      <c r="E68" s="30" t="n"/>
      <c r="F68" s="16" t="n"/>
      <c r="G68" s="17" t="n"/>
      <c r="H68" s="17" t="n"/>
    </row>
    <row r="69" ht="28" customHeight="1">
      <c r="A69" s="16" t="n"/>
      <c r="B69" s="17" t="n"/>
      <c r="C69" s="17" t="n"/>
      <c r="D69" s="16" t="n"/>
      <c r="E69" s="30" t="n"/>
      <c r="F69" s="16" t="n"/>
      <c r="G69" s="17" t="n"/>
      <c r="H69" s="17" t="n"/>
    </row>
    <row r="70" ht="28" customHeight="1">
      <c r="A70" s="16" t="n"/>
      <c r="B70" s="17" t="n"/>
      <c r="C70" s="17" t="n"/>
      <c r="D70" s="16" t="n"/>
      <c r="E70" s="30" t="n"/>
      <c r="F70" s="16" t="n"/>
      <c r="G70" s="17" t="n"/>
      <c r="H70" s="17" t="n"/>
    </row>
    <row r="71" ht="28" customHeight="1">
      <c r="A71" s="16" t="n"/>
      <c r="B71" s="17" t="n"/>
      <c r="C71" s="17" t="n"/>
      <c r="D71" s="16" t="n"/>
      <c r="E71" s="30" t="n"/>
      <c r="F71" s="16" t="n"/>
      <c r="G71" s="17" t="n"/>
      <c r="H71" s="17" t="n"/>
    </row>
    <row r="72" ht="28" customHeight="1">
      <c r="A72" s="16" t="n"/>
      <c r="B72" s="17" t="n"/>
      <c r="C72" s="17" t="n"/>
      <c r="D72" s="16" t="n"/>
      <c r="E72" s="30" t="n"/>
      <c r="F72" s="16" t="n"/>
      <c r="G72" s="17" t="n"/>
      <c r="H72" s="17" t="n"/>
    </row>
    <row r="73" ht="28" customHeight="1">
      <c r="A73" s="16" t="n"/>
      <c r="B73" s="17" t="n"/>
      <c r="C73" s="17" t="n"/>
      <c r="D73" s="16" t="n"/>
      <c r="E73" s="30" t="n"/>
      <c r="F73" s="16" t="n"/>
      <c r="G73" s="17" t="n"/>
      <c r="H73" s="17" t="n"/>
    </row>
    <row r="74" ht="28" customHeight="1">
      <c r="A74" s="16" t="n"/>
      <c r="B74" s="17" t="n"/>
      <c r="C74" s="17" t="n"/>
      <c r="D74" s="16" t="n"/>
      <c r="E74" s="30" t="n"/>
      <c r="F74" s="16" t="n"/>
      <c r="G74" s="17" t="n"/>
      <c r="H74" s="17" t="n"/>
    </row>
    <row r="75" ht="28" customHeight="1">
      <c r="A75" s="16" t="n"/>
      <c r="B75" s="17" t="n"/>
      <c r="C75" s="17" t="n"/>
      <c r="D75" s="16" t="n"/>
      <c r="E75" s="30" t="n"/>
      <c r="F75" s="16" t="n"/>
      <c r="G75" s="17" t="n"/>
      <c r="H75" s="17" t="n"/>
    </row>
    <row r="76" ht="28" customHeight="1">
      <c r="A76" s="16" t="n"/>
      <c r="B76" s="17" t="n"/>
      <c r="C76" s="17" t="n"/>
      <c r="D76" s="16" t="n"/>
      <c r="E76" s="30" t="n"/>
      <c r="F76" s="16" t="n"/>
      <c r="G76" s="17" t="n"/>
      <c r="H76" s="17" t="n"/>
    </row>
    <row r="77" ht="28" customHeight="1">
      <c r="A77" s="16" t="n"/>
      <c r="B77" s="17" t="n"/>
      <c r="C77" s="17" t="n"/>
      <c r="D77" s="16" t="n"/>
      <c r="E77" s="30" t="n"/>
      <c r="F77" s="16" t="n"/>
      <c r="G77" s="17" t="n"/>
      <c r="H77" s="17" t="n"/>
    </row>
    <row r="78" ht="28" customHeight="1">
      <c r="A78" s="16" t="n"/>
      <c r="B78" s="17" t="n"/>
      <c r="C78" s="17" t="n"/>
      <c r="D78" s="16" t="n"/>
      <c r="E78" s="30" t="n"/>
      <c r="F78" s="16" t="n"/>
      <c r="G78" s="17" t="n"/>
      <c r="H78" s="17" t="n"/>
    </row>
    <row r="79" ht="28" customHeight="1">
      <c r="A79" s="16" t="n"/>
      <c r="B79" s="17" t="n"/>
      <c r="C79" s="17" t="n"/>
      <c r="D79" s="16" t="n"/>
      <c r="E79" s="30" t="n"/>
      <c r="F79" s="16" t="n"/>
      <c r="G79" s="17" t="n"/>
      <c r="H79" s="17" t="n"/>
    </row>
    <row r="80" ht="28" customHeight="1">
      <c r="A80" s="16" t="n"/>
      <c r="B80" s="17" t="n"/>
      <c r="C80" s="17" t="n"/>
      <c r="D80" s="16" t="n"/>
      <c r="E80" s="30" t="n"/>
      <c r="F80" s="16" t="n"/>
      <c r="G80" s="17" t="n"/>
      <c r="H80" s="17" t="n"/>
    </row>
    <row r="81" ht="28" customHeight="1">
      <c r="A81" s="16" t="n"/>
      <c r="B81" s="17" t="n"/>
      <c r="C81" s="17" t="n"/>
      <c r="D81" s="16" t="n"/>
      <c r="E81" s="30" t="n"/>
      <c r="F81" s="16" t="n"/>
      <c r="G81" s="17" t="n"/>
      <c r="H81" s="17" t="n"/>
    </row>
    <row r="82" ht="28" customHeight="1">
      <c r="A82" s="16" t="n"/>
      <c r="B82" s="17" t="n"/>
      <c r="C82" s="17" t="n"/>
      <c r="D82" s="16" t="n"/>
      <c r="E82" s="30" t="n"/>
      <c r="F82" s="16" t="n"/>
      <c r="G82" s="17" t="n"/>
      <c r="H82" s="17" t="n"/>
    </row>
    <row r="83" ht="28" customHeight="1">
      <c r="A83" s="16" t="n"/>
      <c r="B83" s="17" t="n"/>
      <c r="C83" s="17" t="n"/>
      <c r="D83" s="16" t="n"/>
      <c r="E83" s="30" t="n"/>
      <c r="F83" s="16" t="n"/>
      <c r="G83" s="17" t="n"/>
      <c r="H83" s="17" t="n"/>
    </row>
    <row r="84" ht="28" customHeight="1">
      <c r="A84" s="16" t="n"/>
      <c r="B84" s="17" t="n"/>
      <c r="C84" s="17" t="n"/>
      <c r="D84" s="16" t="n"/>
      <c r="E84" s="30" t="n"/>
      <c r="F84" s="16" t="n"/>
      <c r="G84" s="17" t="n"/>
      <c r="H84" s="17" t="n"/>
    </row>
    <row r="85" ht="28" customHeight="1">
      <c r="A85" s="16" t="n"/>
      <c r="B85" s="17" t="n"/>
      <c r="C85" s="17" t="n"/>
      <c r="D85" s="16" t="n"/>
      <c r="E85" s="30" t="n"/>
      <c r="F85" s="16" t="n"/>
      <c r="G85" s="17" t="n"/>
      <c r="H85" s="17" t="n"/>
    </row>
    <row r="86" ht="28" customHeight="1">
      <c r="A86" s="16" t="n"/>
      <c r="B86" s="17" t="n"/>
      <c r="C86" s="17" t="n"/>
      <c r="D86" s="16" t="n"/>
      <c r="E86" s="30" t="n"/>
      <c r="F86" s="16" t="n"/>
      <c r="G86" s="17" t="n"/>
      <c r="H86" s="17" t="n"/>
    </row>
    <row r="87" ht="28" customHeight="1">
      <c r="A87" s="16" t="n"/>
      <c r="B87" s="17" t="n"/>
      <c r="C87" s="17" t="n"/>
      <c r="D87" s="16" t="n"/>
      <c r="E87" s="30" t="n"/>
      <c r="F87" s="16" t="n"/>
      <c r="G87" s="17" t="n"/>
      <c r="H87" s="17" t="n"/>
    </row>
    <row r="88" ht="28" customHeight="1">
      <c r="A88" s="16" t="n"/>
      <c r="B88" s="17" t="n"/>
      <c r="C88" s="17" t="n"/>
      <c r="D88" s="16" t="n"/>
      <c r="E88" s="30" t="n"/>
      <c r="F88" s="16" t="n"/>
      <c r="G88" s="17" t="n"/>
      <c r="H88" s="17" t="n"/>
    </row>
    <row r="89" ht="28" customHeight="1">
      <c r="A89" s="16" t="n"/>
      <c r="B89" s="17" t="n"/>
      <c r="C89" s="17" t="n"/>
      <c r="D89" s="16" t="n"/>
      <c r="E89" s="30" t="n"/>
      <c r="F89" s="16" t="n"/>
      <c r="G89" s="17" t="n"/>
      <c r="H89" s="17" t="n"/>
    </row>
    <row r="90" ht="28" customHeight="1">
      <c r="A90" s="16" t="n"/>
      <c r="B90" s="17" t="n"/>
      <c r="C90" s="17" t="n"/>
      <c r="D90" s="16" t="n"/>
      <c r="E90" s="30" t="n"/>
      <c r="F90" s="16" t="n"/>
      <c r="G90" s="17" t="n"/>
      <c r="H90" s="17" t="n"/>
    </row>
    <row r="91" ht="28" customHeight="1">
      <c r="A91" s="16" t="n"/>
      <c r="B91" s="17" t="n"/>
      <c r="C91" s="17" t="n"/>
      <c r="D91" s="16" t="n"/>
      <c r="E91" s="30" t="n"/>
      <c r="F91" s="16" t="n"/>
      <c r="G91" s="17" t="n"/>
      <c r="H91" s="17" t="n"/>
    </row>
    <row r="92" ht="28" customHeight="1">
      <c r="A92" s="16" t="n"/>
      <c r="B92" s="17" t="n"/>
      <c r="C92" s="17" t="n"/>
      <c r="D92" s="16" t="n"/>
      <c r="E92" s="30" t="n"/>
      <c r="F92" s="16" t="n"/>
      <c r="G92" s="17" t="n"/>
      <c r="H92" s="17" t="n"/>
    </row>
    <row r="93" ht="28" customHeight="1">
      <c r="A93" s="16" t="n"/>
      <c r="B93" s="17" t="n"/>
      <c r="C93" s="17" t="n"/>
      <c r="D93" s="16" t="n"/>
      <c r="E93" s="30" t="n"/>
      <c r="F93" s="16" t="n"/>
      <c r="G93" s="17" t="n"/>
      <c r="H93" s="17" t="n"/>
    </row>
    <row r="94" ht="28" customHeight="1">
      <c r="A94" s="16" t="n"/>
      <c r="B94" s="17" t="n"/>
      <c r="C94" s="17" t="n"/>
      <c r="D94" s="16" t="n"/>
      <c r="E94" s="30" t="n"/>
      <c r="F94" s="16" t="n"/>
      <c r="G94" s="17" t="n"/>
      <c r="H94" s="17" t="n"/>
    </row>
    <row r="95" ht="28" customHeight="1">
      <c r="A95" s="16" t="n"/>
      <c r="B95" s="17" t="n"/>
      <c r="C95" s="17" t="n"/>
      <c r="D95" s="16" t="n"/>
      <c r="E95" s="30" t="n"/>
      <c r="F95" s="16" t="n"/>
      <c r="G95" s="17" t="n"/>
      <c r="H95" s="17" t="n"/>
    </row>
    <row r="96" ht="28" customHeight="1">
      <c r="A96" s="16" t="n"/>
      <c r="B96" s="17" t="n"/>
      <c r="C96" s="17" t="n"/>
      <c r="D96" s="16" t="n"/>
      <c r="E96" s="30" t="n"/>
      <c r="F96" s="16" t="n"/>
      <c r="G96" s="17" t="n"/>
      <c r="H96" s="17" t="n"/>
    </row>
    <row r="97" ht="28" customHeight="1">
      <c r="A97" s="16" t="n"/>
      <c r="B97" s="17" t="n"/>
      <c r="C97" s="17" t="n"/>
      <c r="D97" s="16" t="n"/>
      <c r="E97" s="30" t="n"/>
      <c r="F97" s="16" t="n"/>
      <c r="G97" s="17" t="n"/>
      <c r="H97" s="17" t="n"/>
    </row>
    <row r="98" ht="28" customHeight="1">
      <c r="A98" s="16" t="n"/>
      <c r="B98" s="17" t="n"/>
      <c r="C98" s="17" t="n"/>
      <c r="D98" s="16" t="n"/>
      <c r="E98" s="30" t="n"/>
      <c r="F98" s="16" t="n"/>
      <c r="G98" s="17" t="n"/>
      <c r="H98" s="17" t="n"/>
    </row>
    <row r="99" ht="28" customHeight="1">
      <c r="A99" s="16" t="n"/>
      <c r="B99" s="17" t="n"/>
      <c r="C99" s="17" t="n"/>
      <c r="D99" s="16" t="n"/>
      <c r="E99" s="30" t="n"/>
      <c r="F99" s="16" t="n"/>
      <c r="G99" s="17" t="n"/>
      <c r="H99" s="17" t="n"/>
    </row>
    <row r="100" ht="28" customHeight="1">
      <c r="A100" s="16" t="n"/>
      <c r="B100" s="17" t="n"/>
      <c r="C100" s="17" t="n"/>
      <c r="D100" s="16" t="n"/>
      <c r="E100" s="30" t="n"/>
      <c r="F100" s="16" t="n"/>
      <c r="G100" s="17" t="n"/>
      <c r="H100" s="17" t="n"/>
    </row>
    <row r="101" ht="28" customHeight="1">
      <c r="A101" s="16" t="n"/>
      <c r="B101" s="17" t="n"/>
      <c r="C101" s="17" t="n"/>
      <c r="D101" s="16" t="n"/>
      <c r="E101" s="30" t="n"/>
      <c r="F101" s="16" t="n"/>
      <c r="G101" s="17" t="n"/>
      <c r="H101" s="17" t="n"/>
    </row>
  </sheetData>
  <autoFilter ref="A1:H101"/>
  <conditionalFormatting sqref="F2:F101">
    <cfRule type="expression" priority="1" dxfId="0">
      <formula>$F2="Ouverte"</formula>
    </cfRule>
    <cfRule type="expression" priority="2" dxfId="1">
      <formula>$F2="Arbitrée"</formula>
    </cfRule>
    <cfRule type="expression" priority="3" dxfId="2">
      <formula>$F2="Abandonnée"</formula>
    </cfRule>
  </conditionalFormatting>
  <conditionalFormatting sqref="E2:E101">
    <cfRule type="expression" priority="4" dxfId="0">
      <formula>AND($B2&lt;&gt;"",$E2&lt;Paramètres!$B$2,$F2="Ouverte")</formula>
    </cfRule>
  </conditionalFormatting>
  <dataValidations count="4">
    <dataValidation sqref="A2:A101" showDropDown="0" showInputMessage="1" showErrorMessage="1" allowBlank="0" errorTitle="ID dupliqué" error="L’identifiant de décision doit être vide ou unique." promptTitle="Identifiant de décision" prompt="Utilisez un identifiant unique, par exemple D-001." type="custom">
      <formula1>=OR(A2="",COUNTIF($A$2:$A$101,A2)=1)</formula1>
    </dataValidation>
    <dataValidation sqref="D2:D101" showDropDown="0" showInputMessage="0" showErrorMessage="1" allowBlank="0" errorTitle="Rôle non valide" error="Choisissez un rôle proposé dans la liste." type="list">
      <formula1>=INDIRECT("'Paramètres'!$I$6:$I$12")</formula1>
    </dataValidation>
    <dataValidation sqref="E2:E101" showDropDown="0" showInputMessage="0" showErrorMessage="1" allowBlank="0" errorTitle="Date non valide" error="Saisissez une date comprise entre le 01/01/2026 et le 31/12/2035." type="date" operator="between">
      <formula1>DATE(2026,1,1)</formula1>
      <formula2>DATE(2035,12,31)</formula2>
    </dataValidation>
    <dataValidation sqref="F2:F101" showDropDown="0" showInputMessage="0" showErrorMessage="1" allowBlank="0" errorTitle="Statut non valide" error="Choisissez un statut de décision proposé dans la liste." type="list">
      <formula1>=INDIRECT("'Paramètres'!$G$6:$G$8")</formula1>
    </dataValidation>
  </dataValidations>
  <pageMargins left="0.3" right="0.3" top="0.5" bottom="0.5" header="0.5" footer="0.5"/>
  <pageSetup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20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58" customWidth="1" min="2" max="2"/>
    <col width="26" customWidth="1" min="3" max="3"/>
    <col width="3" customWidth="1" min="4" max="4"/>
    <col width="22" customWidth="1" min="5" max="5"/>
    <col width="3" customWidth="1" min="6" max="6"/>
    <col width="22" customWidth="1" min="7" max="7"/>
    <col width="3" customWidth="1" min="8" max="8"/>
    <col width="28" customWidth="1" min="9" max="9"/>
    <col width="3" customWidth="1" min="10" max="10"/>
    <col width="20" customWidth="1" min="11" max="11"/>
  </cols>
  <sheetData>
    <row r="1" ht="28" customHeight="1">
      <c r="A1" s="15" t="inlineStr">
        <is>
          <t>Paramètre</t>
        </is>
      </c>
      <c r="B1" s="15" t="inlineStr">
        <is>
          <t>Valeur</t>
        </is>
      </c>
      <c r="C1" s="15" t="inlineStr">
        <is>
          <t>Utilisation</t>
        </is>
      </c>
      <c r="D1" s="15" t="n"/>
      <c r="E1" s="15" t="n"/>
      <c r="F1" s="15" t="n"/>
      <c r="G1" s="15" t="n"/>
      <c r="H1" s="15" t="n"/>
      <c r="I1" s="15" t="n"/>
      <c r="J1" s="15" t="n"/>
      <c r="K1" s="15" t="n"/>
    </row>
    <row r="2">
      <c r="A2" s="11" t="inlineStr">
        <is>
          <t>Date de référence</t>
        </is>
      </c>
      <c r="B2" s="33" t="n">
        <v>46273</v>
      </c>
      <c r="C2" s="11" t="inlineStr">
        <is>
          <t>Date utilisée pour calculer les jours restants et les échéances dépassées.</t>
        </is>
      </c>
    </row>
    <row r="3">
      <c r="A3" s="13" t="inlineStr">
        <is>
          <t>Seuil d’alerte</t>
        </is>
      </c>
      <c r="B3" s="25" t="n">
        <v>7</v>
      </c>
      <c r="C3" s="13" t="inlineStr">
        <is>
          <t>Nombre de jours avant l’échéance déclenchant « À surveiller ».</t>
        </is>
      </c>
    </row>
    <row r="4"/>
    <row r="5" ht="32" customHeight="1">
      <c r="A5" s="26" t="inlineStr">
        <is>
          <t>Lots</t>
        </is>
      </c>
      <c r="C5" s="26" t="inlineStr">
        <is>
          <t>Priorités</t>
        </is>
      </c>
      <c r="E5" s="26" t="inlineStr">
        <is>
          <t>Statuts d’action</t>
        </is>
      </c>
      <c r="G5" s="26" t="inlineStr">
        <is>
          <t>Statuts de décision</t>
        </is>
      </c>
      <c r="I5" s="26" t="inlineStr">
        <is>
          <t>Responsables (rôles)</t>
        </is>
      </c>
      <c r="K5" s="26" t="inlineStr">
        <is>
          <t>Décision requise</t>
        </is>
      </c>
    </row>
    <row r="6">
      <c r="A6" s="27" t="inlineStr">
        <is>
          <t>Cadrage</t>
        </is>
      </c>
      <c r="C6" s="27" t="inlineStr">
        <is>
          <t>Faible</t>
        </is>
      </c>
      <c r="E6" s="27" t="inlineStr">
        <is>
          <t>À faire</t>
        </is>
      </c>
      <c r="G6" s="27" t="inlineStr">
        <is>
          <t>Ouverte</t>
        </is>
      </c>
      <c r="I6" s="27" t="inlineStr">
        <is>
          <t>Chef de projet</t>
        </is>
      </c>
      <c r="K6" s="27" t="inlineStr">
        <is>
          <t>Oui</t>
        </is>
      </c>
    </row>
    <row r="7">
      <c r="A7" s="27" t="inlineStr">
        <is>
          <t>Gouvernance</t>
        </is>
      </c>
      <c r="C7" s="27" t="inlineStr">
        <is>
          <t>Normale</t>
        </is>
      </c>
      <c r="E7" s="27" t="inlineStr">
        <is>
          <t>En cours</t>
        </is>
      </c>
      <c r="G7" s="27" t="inlineStr">
        <is>
          <t>Arbitrée</t>
        </is>
      </c>
      <c r="I7" s="27" t="inlineStr">
        <is>
          <t>Sponsor interne</t>
        </is>
      </c>
      <c r="K7" s="27" t="inlineStr">
        <is>
          <t>Non</t>
        </is>
      </c>
    </row>
    <row r="8">
      <c r="A8" s="27" t="inlineStr">
        <is>
          <t>Programme</t>
        </is>
      </c>
      <c r="C8" s="27" t="inlineStr">
        <is>
          <t>Haute</t>
        </is>
      </c>
      <c r="E8" s="27" t="inlineStr">
        <is>
          <t>En attente</t>
        </is>
      </c>
      <c r="G8" s="27" t="inlineStr">
        <is>
          <t>Abandonnée</t>
        </is>
      </c>
      <c r="I8" s="27" t="inlineStr">
        <is>
          <t>Référent programme</t>
        </is>
      </c>
    </row>
    <row r="9">
      <c r="A9" s="27" t="inlineStr">
        <is>
          <t>Logistique</t>
        </is>
      </c>
      <c r="C9" s="27" t="inlineStr">
        <is>
          <t>Critique</t>
        </is>
      </c>
      <c r="E9" s="27" t="inlineStr">
        <is>
          <t>Terminé</t>
        </is>
      </c>
      <c r="I9" s="27" t="inlineStr">
        <is>
          <t>Référent logistique</t>
        </is>
      </c>
    </row>
    <row r="10">
      <c r="A10" s="27" t="inlineStr">
        <is>
          <t>Communication</t>
        </is>
      </c>
      <c r="I10" s="27" t="inlineStr">
        <is>
          <t>Référent communication</t>
        </is>
      </c>
    </row>
    <row r="11">
      <c r="A11" s="27" t="inlineStr">
        <is>
          <t>Budget</t>
        </is>
      </c>
      <c r="I11" s="27" t="inlineStr">
        <is>
          <t>Référent budget</t>
        </is>
      </c>
    </row>
    <row r="12">
      <c r="A12" s="27" t="inlineStr">
        <is>
          <t>Risques</t>
        </is>
      </c>
      <c r="I12" s="27" t="inlineStr">
        <is>
          <t>Référent risques</t>
        </is>
      </c>
    </row>
    <row r="13"/>
    <row r="14"/>
    <row r="15">
      <c r="A15" s="28" t="inlineStr">
        <is>
          <t>Mode d’emploi</t>
        </is>
      </c>
    </row>
    <row r="16" ht="34" customHeight="1">
      <c r="A16" s="11" t="n">
        <v>1</v>
      </c>
      <c r="B16" s="11" t="inlineStr">
        <is>
          <t>Les cellules jaunes sont modifiables.</t>
        </is>
      </c>
    </row>
    <row r="17" ht="34" customHeight="1">
      <c r="A17" s="13" t="n">
        <v>2</v>
      </c>
      <c r="B17" s="13" t="inlineStr">
        <is>
          <t>Mettre à jour la date de référence et le seuil selon les besoins internes du projet.</t>
        </is>
      </c>
    </row>
    <row r="18" ht="34" customHeight="1">
      <c r="A18" s="11" t="n">
        <v>3</v>
      </c>
      <c r="B18" s="11" t="inlineStr">
        <is>
          <t>Compléter la checklist sans saisir de données de participants, de clients ou de prestataires.</t>
        </is>
      </c>
    </row>
    <row r="19" ht="34" customHeight="1">
      <c r="A19" s="13" t="n">
        <v>4</v>
      </c>
      <c r="B19" s="13" t="inlineStr">
        <is>
          <t>La décision affichée dans la synthèse est une aide au pilotage interne, non un document officiel.</t>
        </is>
      </c>
    </row>
    <row r="20" ht="34" customHeight="1">
      <c r="A20" s="11" t="n">
        <v>5</v>
      </c>
      <c r="B20" s="11" t="inlineStr">
        <is>
          <t>Le classeur ne constitue ni une certification, ni une promesse de conformité juridique ou réglementaire.</t>
        </is>
      </c>
    </row>
  </sheetData>
  <dataValidations count="2">
    <dataValidation sqref="B2" showDropDown="0" showInputMessage="1" showErrorMessage="1" allowBlank="0" errorTitle="Date non valide" error="Saisissez une date comprise entre le 01/01/2026 et le 31/12/2035." promptTitle="Date de référence" prompt="Date de référence au format jj/mm/aaaa." type="date" operator="between">
      <formula1>DATE(2026,1,1)</formula1>
      <formula2>DATE(2035,12,31)</formula2>
    </dataValidation>
    <dataValidation sqref="B3" showDropDown="0" showInputMessage="1" showErrorMessage="1" allowBlank="0" errorTitle="Seuil non valide" error="Saisissez un nombre entier compris entre 0 et 365." promptTitle="Seuil d’alerte" prompt="Nombre de jours avant l’échéance." type="whole" operator="between">
      <formula1>0</formula1>
      <formula2>365</formula2>
    </dataValidation>
  </dataValidations>
  <pageMargins left="0.3" right="0.3" top="0.5" bottom="0.5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Cellule projet fictive</dc:creator>
  <dc:title xmlns:dc="http://purl.org/dc/elements/1.1/">Checklist de lancement interne d’un projet événementiel</dc:title>
  <dc:subject xmlns:dc="http://purl.org/dc/elements/1.1/">Pilotage interne fictif avant lancement</dc:subject>
  <dcterms:created xmlns:dcterms="http://purl.org/dc/terms/" xmlns:xsi="http://www.w3.org/2001/XMLSchema-instance" xsi:type="dcterms:W3CDTF">2026-09-08T09:37:41Z</dcterms:created>
  <dcterms:modified xmlns:dcterms="http://purl.org/dc/terms/" xmlns:xsi="http://www.w3.org/2001/XMLSchema-instance" xsi:type="dcterms:W3CDTF">2026-09-08T09:37:43+00:00Z</dcterms:modified>
</cp:coreProperties>
</file>