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nthèse" sheetId="1" state="visible" r:id="rId1"/>
    <sheet xmlns:r="http://schemas.openxmlformats.org/officeDocument/2006/relationships" name="Paramètres" sheetId="2" state="visible" r:id="rId2"/>
    <sheet xmlns:r="http://schemas.openxmlformats.org/officeDocument/2006/relationships" name="Calendrier" sheetId="3" state="visible" r:id="rId3"/>
    <sheet xmlns:r="http://schemas.openxmlformats.org/officeDocument/2006/relationships" name="Listes" sheetId="4" state="visible" r:id="rId4"/>
  </sheets>
  <definedNames/>
  <calcPr calcId="124519" calcMode="auto" fullCalcOnLoad="1" forceFullCalc="1"/>
</workbook>
</file>

<file path=xl/styles.xml><?xml version="1.0" encoding="utf-8"?>
<styleSheet xmlns="http://schemas.openxmlformats.org/spreadsheetml/2006/main">
  <numFmts count="3">
    <numFmt numFmtId="164" formatCode="# ##0,00 &quot;€&quot;"/>
    <numFmt numFmtId="165" formatCode="dd/mm/yyyy"/>
    <numFmt numFmtId="166" formatCode="0 &quot;jour(s)&quot;"/>
  </numFmts>
  <fonts count="6">
    <font>
      <name val="Calibri"/>
      <family val="2"/>
      <color theme="1"/>
      <sz val="11"/>
      <scheme val="minor"/>
    </font>
    <font>
      <name val="Aptos Display"/>
      <b val="1"/>
      <color rgb="FFFFFFFF"/>
      <sz val="16"/>
    </font>
    <font>
      <name val="Aptos"/>
      <b val="1"/>
      <color rgb="FF2F2733"/>
      <sz val="10"/>
    </font>
    <font>
      <name val="Aptos"/>
      <i val="1"/>
      <color rgb="FF6D6470"/>
      <sz val="9"/>
    </font>
    <font>
      <name val="Aptos"/>
      <b val="1"/>
      <color rgb="FFFFFFFF"/>
      <sz val="10"/>
    </font>
    <font>
      <name val="Aptos"/>
      <color rgb="FF2F2733"/>
      <sz val="10"/>
    </font>
  </fonts>
  <fills count="7">
    <fill>
      <patternFill/>
    </fill>
    <fill>
      <patternFill patternType="gray125"/>
    </fill>
    <fill>
      <patternFill patternType="solid">
        <fgColor rgb="FF352646"/>
      </patternFill>
    </fill>
    <fill>
      <patternFill patternType="solid">
        <fgColor rgb="FFDF5149"/>
      </patternFill>
    </fill>
    <fill>
      <patternFill patternType="solid">
        <fgColor rgb="FFFFF5ED"/>
      </patternFill>
    </fill>
    <fill>
      <patternFill patternType="solid">
        <fgColor rgb="FFFFFFFF"/>
      </patternFill>
    </fill>
    <fill>
      <patternFill patternType="solid">
        <fgColor rgb="FFFFF0AE"/>
      </patternFill>
    </fill>
  </fills>
  <borders count="6">
    <border>
      <left/>
      <right/>
      <top/>
      <bottom/>
      <diagonal/>
    </border>
    <border>
      <left style="thin">
        <color rgb="FFDFD3DF"/>
      </left>
      <right style="thin">
        <color rgb="FFDFD3DF"/>
      </right>
      <top style="thin">
        <color rgb="FFDFD3DF"/>
      </top>
      <bottom style="thin">
        <color rgb="FFDFD3DF"/>
      </bottom>
    </border>
    <border>
      <left/>
      <right/>
      <top style="thin">
        <color rgb="FFDFD3DF"/>
      </top>
      <bottom/>
      <diagonal/>
    </border>
    <border>
      <left/>
      <right style="thin">
        <color rgb="FFDFD3DF"/>
      </right>
      <top style="thin">
        <color rgb="FFDFD3DF"/>
      </top>
      <bottom/>
      <diagonal/>
    </border>
    <border>
      <left/>
      <right/>
      <top style="thin">
        <color rgb="FFDFD3DF"/>
      </top>
      <bottom style="thin">
        <color rgb="FFDFD3DF"/>
      </bottom>
      <diagonal/>
    </border>
    <border>
      <left/>
      <right style="thin">
        <color rgb="FFDFD3DF"/>
      </right>
      <top style="thin">
        <color rgb="FFDFD3DF"/>
      </top>
      <bottom style="thin">
        <color rgb="FFDFD3DF"/>
      </bottom>
      <diagonal/>
    </border>
  </borders>
  <cellStyleXfs count="1">
    <xf numFmtId="0" fontId="0" fillId="0" borderId="0"/>
  </cellStyleXfs>
  <cellXfs count="29">
    <xf numFmtId="0" fontId="0" fillId="0" borderId="0" pivotButton="0" quotePrefix="0" xfId="0"/>
    <xf numFmtId="0" fontId="1" fillId="2" borderId="1" applyAlignment="1" pivotButton="0" quotePrefix="0" xfId="0">
      <alignment horizontal="left" vertical="center"/>
    </xf>
    <xf numFmtId="0" fontId="0" fillId="0" borderId="4" pivotButton="0" quotePrefix="0" xfId="0"/>
    <xf numFmtId="0" fontId="0" fillId="0" borderId="5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left" vertical="center"/>
    </xf>
    <xf numFmtId="1" fontId="5" fillId="4" borderId="1" applyAlignment="1" pivotButton="0" quotePrefix="0" xfId="0">
      <alignment horizontal="right" vertical="center"/>
    </xf>
    <xf numFmtId="164" fontId="5" fillId="4" borderId="1" applyAlignment="1" pivotButton="0" quotePrefix="0" xfId="0">
      <alignment horizontal="right" vertical="center"/>
    </xf>
    <xf numFmtId="0" fontId="5" fillId="5" borderId="1" applyAlignment="1" pivotButton="0" quotePrefix="0" xfId="0">
      <alignment horizontal="left" vertical="center"/>
    </xf>
    <xf numFmtId="1" fontId="5" fillId="5" borderId="1" applyAlignment="1" pivotButton="0" quotePrefix="0" xfId="0">
      <alignment horizontal="right" vertical="center"/>
    </xf>
    <xf numFmtId="164" fontId="5" fillId="5" borderId="1" applyAlignment="1" pivotButton="0" quotePrefix="0" xfId="0">
      <alignment horizontal="right" vertical="center"/>
    </xf>
    <xf numFmtId="9" fontId="5" fillId="5" borderId="1" applyAlignment="1" pivotButton="0" quotePrefix="0" xfId="0">
      <alignment horizontal="right" vertical="center"/>
    </xf>
    <xf numFmtId="0" fontId="4" fillId="3" borderId="1" applyAlignment="1" pivotButton="0" quotePrefix="0" xfId="0">
      <alignment horizontal="left" vertical="center" wrapText="1"/>
    </xf>
    <xf numFmtId="0" fontId="5" fillId="6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left" vertical="center" wrapText="1"/>
    </xf>
    <xf numFmtId="0" fontId="5" fillId="5" borderId="1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center" vertical="center"/>
    </xf>
    <xf numFmtId="164" fontId="5" fillId="6" borderId="1" applyAlignment="1" pivotButton="0" quotePrefix="0" xfId="0">
      <alignment horizontal="right" vertical="center"/>
    </xf>
    <xf numFmtId="166" fontId="5" fillId="6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/>
    </xf>
    <xf numFmtId="0" fontId="5" fillId="6" borderId="1" applyAlignment="1" pivotButton="0" quotePrefix="0" xfId="0">
      <alignment horizontal="left" vertical="center" wrapText="1"/>
    </xf>
    <xf numFmtId="0" fontId="5" fillId="4" borderId="1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/>
    </xf>
    <xf numFmtId="0" fontId="3" fillId="0" borderId="0" applyAlignment="1" pivotButton="0" quotePrefix="0" xfId="0">
      <alignment horizontal="left" vertical="center" wrapText="1"/>
    </xf>
    <xf numFmtId="165" fontId="5" fillId="6" borderId="1" applyAlignment="1" pivotButton="0" quotePrefix="0" xfId="0">
      <alignment horizontal="center" vertical="center"/>
    </xf>
    <xf numFmtId="166" fontId="5" fillId="6" borderId="1" applyAlignment="1" pivotButton="0" quotePrefix="0" xfId="0">
      <alignment horizontal="center" vertical="center"/>
    </xf>
  </cellXfs>
  <cellStyles count="1">
    <cellStyle name="Normal" xfId="0" builtinId="0" hidden="0"/>
  </cellStyles>
  <dxfs count="5">
    <dxf>
      <font>
        <name val="Aptos"/>
        <b val="1"/>
        <color rgb="FFFFFFFF"/>
        <sz val="10"/>
      </font>
      <fill>
        <patternFill patternType="solid">
          <fgColor rgb="FFDF5149"/>
        </patternFill>
      </fill>
    </dxf>
    <dxf>
      <font>
        <name val="Aptos"/>
        <b val="1"/>
        <color rgb="FFFFFFFF"/>
        <sz val="10"/>
      </font>
      <fill>
        <patternFill patternType="solid">
          <fgColor rgb="FF397A62"/>
        </patternFill>
      </fill>
    </dxf>
    <dxf>
      <font>
        <name val="Aptos"/>
        <b val="1"/>
        <color rgb="FF7030A0"/>
        <sz val="10"/>
      </font>
      <fill>
        <patternFill patternType="solid">
          <fgColor rgb="FFE4D3F2"/>
        </patternFill>
      </fill>
    </dxf>
    <dxf>
      <font>
        <name val="Aptos"/>
        <color rgb="FF2F2733"/>
        <sz val="10"/>
      </font>
      <fill>
        <patternFill patternType="solid">
          <fgColor rgb="FFD9D9D9"/>
        </patternFill>
      </fill>
    </dxf>
    <dxf>
      <font>
        <name val="Aptos"/>
        <color rgb="FF2F2733"/>
        <sz val="10"/>
      </font>
      <fill>
        <patternFill patternType="solid">
          <fgColor rgb="FFF4B183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Calendrier" displayName="tblCalendrier" ref="A3:P123" headerRowCount="1">
  <autoFilter ref="A3:P123"/>
  <tableColumns count="16">
    <tableColumn id="1" name="ID"/>
    <tableColumn id="2" name="Action"/>
    <tableColumn id="3" name="Phase"/>
    <tableColumn id="4" name="Canal"/>
    <tableColumn id="5" name="Public"/>
    <tableColumn id="6" name="Responsable (rôle)"/>
    <tableColumn id="7" name="Date prévue"/>
    <tableColumn id="8" name="Date réalisée"/>
    <tableColumn id="9" name="Statut"/>
    <tableColumn id="10" name="Priorité"/>
    <tableColumn id="11" name="Budget prévu"/>
    <tableColumn id="12" name="Coût réel"/>
    <tableColumn id="13" name="Jours avant événement"/>
    <tableColumn id="14" name="Écart budget"/>
    <tableColumn id="15" name="Alerte"/>
    <tableColumn id="16" name="Notes"/>
  </tableColumns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tabColor rgb="FF352646"/>
    <outlinePr summaryBelow="1" summaryRight="1"/>
    <pageSetUpPr/>
  </sheetPr>
  <dimension ref="A1:F17"/>
  <sheetViews>
    <sheetView showGridLines="0" zoomScale="90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8" customWidth="1" min="2" max="2"/>
    <col width="3" customWidth="1" min="3" max="3"/>
    <col width="25" customWidth="1" min="4" max="4"/>
    <col width="12" customWidth="1" min="5" max="5"/>
    <col width="19" customWidth="1" min="6" max="6"/>
  </cols>
  <sheetData>
    <row r="1" ht="28" customHeight="1">
      <c r="A1" s="1" t="inlineStr">
        <is>
          <t>Synthèse — calendrier de communication</t>
        </is>
      </c>
      <c r="B1" s="2" t="n"/>
      <c r="C1" s="2" t="n"/>
      <c r="D1" s="2" t="n"/>
      <c r="E1" s="2" t="n"/>
      <c r="F1" s="3" t="n"/>
    </row>
    <row r="2">
      <c r="A2" s="4" t="inlineStr">
        <is>
          <t>Indicateurs opérationnels</t>
        </is>
      </c>
      <c r="D2" s="4" t="inlineStr">
        <is>
          <t>Répartition par canal</t>
        </is>
      </c>
      <c r="F2" s="5" t="inlineStr">
        <is>
          <t>Budget prévu</t>
        </is>
      </c>
    </row>
    <row r="3" ht="26" customHeight="1">
      <c r="A3" s="6" t="inlineStr">
        <is>
          <t>Indicateur</t>
        </is>
      </c>
      <c r="B3" s="6" t="inlineStr">
        <is>
          <t>Valeur</t>
        </is>
      </c>
      <c r="D3" s="6" t="inlineStr">
        <is>
          <t>Canal</t>
        </is>
      </c>
      <c r="E3" s="6" t="inlineStr">
        <is>
          <t>Actions</t>
        </is>
      </c>
      <c r="F3" s="6" t="inlineStr">
        <is>
          <t>Budget prévu</t>
        </is>
      </c>
    </row>
    <row r="4">
      <c r="A4" s="7" t="inlineStr">
        <is>
          <t>Actions renseignées</t>
        </is>
      </c>
      <c r="B4" s="8">
        <f>COUNTIF('Calendrier'!$B$4:$B$123,"&lt;&gt;")</f>
        <v/>
      </c>
      <c r="D4" s="7" t="inlineStr">
        <is>
          <t>Courriel</t>
        </is>
      </c>
      <c r="E4" s="8">
        <f>COUNTIFS('Calendrier'!$B$4:$B$123,"&lt;&gt;",'Calendrier'!$D$4:$D$123,D4)</f>
        <v/>
      </c>
      <c r="F4" s="9">
        <f>SUMIFS('Calendrier'!$K$4:$K$123,'Calendrier'!$D$4:$D$123,D4)</f>
        <v/>
      </c>
    </row>
    <row r="5">
      <c r="A5" s="10" t="inlineStr">
        <is>
          <t>À préparer</t>
        </is>
      </c>
      <c r="B5" s="11">
        <f>COUNTIFS('Calendrier'!$B$4:$B$123,"&lt;&gt;",'Calendrier'!$I$4:$I$123,"À préparer")</f>
        <v/>
      </c>
      <c r="D5" s="10" t="inlineStr">
        <is>
          <t>Réseau professionnel</t>
        </is>
      </c>
      <c r="E5" s="11">
        <f>COUNTIFS('Calendrier'!$B$4:$B$123,"&lt;&gt;",'Calendrier'!$D$4:$D$123,D5)</f>
        <v/>
      </c>
      <c r="F5" s="12">
        <f>SUMIFS('Calendrier'!$K$4:$K$123,'Calendrier'!$D$4:$D$123,D5)</f>
        <v/>
      </c>
    </row>
    <row r="6">
      <c r="A6" s="7" t="inlineStr">
        <is>
          <t>En cours</t>
        </is>
      </c>
      <c r="B6" s="8">
        <f>COUNTIFS('Calendrier'!$B$4:$B$123,"&lt;&gt;",'Calendrier'!$I$4:$I$123,"En cours")</f>
        <v/>
      </c>
      <c r="D6" s="7" t="inlineStr">
        <is>
          <t>Site internet</t>
        </is>
      </c>
      <c r="E6" s="8">
        <f>COUNTIFS('Calendrier'!$B$4:$B$123,"&lt;&gt;",'Calendrier'!$D$4:$D$123,D6)</f>
        <v/>
      </c>
      <c r="F6" s="9">
        <f>SUMIFS('Calendrier'!$K$4:$K$123,'Calendrier'!$D$4:$D$123,D6)</f>
        <v/>
      </c>
    </row>
    <row r="7">
      <c r="A7" s="10" t="inlineStr">
        <is>
          <t>À valider</t>
        </is>
      </c>
      <c r="B7" s="11">
        <f>COUNTIFS('Calendrier'!$B$4:$B$123,"&lt;&gt;",'Calendrier'!$I$4:$I$123,"À valider")</f>
        <v/>
      </c>
      <c r="D7" s="10" t="inlineStr">
        <is>
          <t>Affichage</t>
        </is>
      </c>
      <c r="E7" s="11">
        <f>COUNTIFS('Calendrier'!$B$4:$B$123,"&lt;&gt;",'Calendrier'!$D$4:$D$123,D7)</f>
        <v/>
      </c>
      <c r="F7" s="12">
        <f>SUMIFS('Calendrier'!$K$4:$K$123,'Calendrier'!$D$4:$D$123,D7)</f>
        <v/>
      </c>
    </row>
    <row r="8">
      <c r="A8" s="7" t="inlineStr">
        <is>
          <t>Terminées</t>
        </is>
      </c>
      <c r="B8" s="8">
        <f>COUNTIFS('Calendrier'!$B$4:$B$123,"&lt;&gt;",'Calendrier'!$I$4:$I$123,"Terminé")</f>
        <v/>
      </c>
      <c r="D8" s="7" t="inlineStr">
        <is>
          <t>Relations médias</t>
        </is>
      </c>
      <c r="E8" s="8">
        <f>COUNTIFS('Calendrier'!$B$4:$B$123,"&lt;&gt;",'Calendrier'!$D$4:$D$123,D8)</f>
        <v/>
      </c>
      <c r="F8" s="9">
        <f>SUMIFS('Calendrier'!$K$4:$K$123,'Calendrier'!$D$4:$D$123,D8)</f>
        <v/>
      </c>
    </row>
    <row r="9">
      <c r="A9" s="10" t="inlineStr">
        <is>
          <t>Annulées</t>
        </is>
      </c>
      <c r="B9" s="11">
        <f>COUNTIFS('Calendrier'!$B$4:$B$123,"&lt;&gt;",'Calendrier'!$I$4:$I$123,"Annulé")</f>
        <v/>
      </c>
      <c r="D9" s="10" t="inlineStr">
        <is>
          <t>Interne</t>
        </is>
      </c>
      <c r="E9" s="11">
        <f>COUNTIFS('Calendrier'!$B$4:$B$123,"&lt;&gt;",'Calendrier'!$D$4:$D$123,D9)</f>
        <v/>
      </c>
      <c r="F9" s="12">
        <f>SUMIFS('Calendrier'!$K$4:$K$123,'Calendrier'!$D$4:$D$123,D9)</f>
        <v/>
      </c>
    </row>
    <row r="10">
      <c r="A10" s="7" t="inlineStr">
        <is>
          <t>En retard</t>
        </is>
      </c>
      <c r="B10" s="8">
        <f>COUNTIFS('Calendrier'!$B$4:$B$123,"&lt;&gt;",'Calendrier'!$O$4:$O$123,"En retard")</f>
        <v/>
      </c>
    </row>
    <row r="11">
      <c r="A11" s="10" t="inlineStr">
        <is>
          <t>Échéances proches</t>
        </is>
      </c>
      <c r="B11" s="11">
        <f>COUNTIFS('Calendrier'!$B$4:$B$123,"&lt;&gt;",'Calendrier'!$O$4:$O$123,"Échéance proche")</f>
        <v/>
      </c>
    </row>
    <row r="12">
      <c r="A12" s="7" t="inlineStr">
        <is>
          <t>Dates réalisées manquantes</t>
        </is>
      </c>
      <c r="B12" s="8">
        <f>COUNTIFS('Calendrier'!$B$4:$B$123,"&lt;&gt;",'Calendrier'!$I$4:$I$123,"Terminé",'Calendrier'!$H$4:$H$123,"")</f>
        <v/>
      </c>
    </row>
    <row r="13">
      <c r="A13" s="10" t="inlineStr">
        <is>
          <t>Budget prévu des actions</t>
        </is>
      </c>
      <c r="B13" s="12">
        <f>SUM('Calendrier'!$K$4:$K$123)</f>
        <v/>
      </c>
    </row>
    <row r="14">
      <c r="A14" s="7" t="inlineStr">
        <is>
          <t>Coût réel saisi</t>
        </is>
      </c>
      <c r="B14" s="9">
        <f>SUM('Calendrier'!$L$4:$L$123)</f>
        <v/>
      </c>
    </row>
    <row r="15">
      <c r="A15" s="10" t="inlineStr">
        <is>
          <t>Budget de communication</t>
        </is>
      </c>
      <c r="B15" s="12">
        <f>Paramètres!$B$7</f>
        <v/>
      </c>
    </row>
    <row r="16">
      <c r="A16" s="7" t="inlineStr">
        <is>
          <t>Solde sur coûts réels</t>
        </is>
      </c>
      <c r="B16" s="9">
        <f>Paramètres!$B$7-SUM('Calendrier'!$L$4:$L$123)</f>
        <v/>
      </c>
    </row>
    <row r="17">
      <c r="A17" s="10" t="inlineStr">
        <is>
          <t>Taux d’avancement</t>
        </is>
      </c>
      <c r="B17" s="13">
        <f>IFERROR(COUNTIF('Calendrier'!$I$4:$I$123,"Terminé")/COUNTIF('Calendrier'!$B$4:$B$123,"&lt;&gt;"),0)</f>
        <v/>
      </c>
    </row>
  </sheetData>
  <mergeCells count="1">
    <mergeCell ref="A1:F1"/>
  </mergeCells>
  <conditionalFormatting sqref="B16">
    <cfRule type="expression" priority="1" dxfId="0" stopIfTrue="1">
      <formula>B16&lt;0</formula>
    </cfRule>
    <cfRule type="expression" priority="2" dxfId="1" stopIfTrue="1">
      <formula>B16&gt;=0</formula>
    </cfRule>
  </conditionalFormatting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tabColor rgb="FFDF5149"/>
    <outlinePr summaryBelow="1" summaryRight="1"/>
    <pageSetUpPr/>
  </sheetPr>
  <dimension ref="A1:D8"/>
  <sheetViews>
    <sheetView showGridLines="0" zoomScale="95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1" customWidth="1" min="1" max="1"/>
    <col width="39" customWidth="1" min="2" max="2"/>
    <col width="15" customWidth="1" min="3" max="3"/>
    <col width="53" customWidth="1" min="4" max="4"/>
  </cols>
  <sheetData>
    <row r="1" ht="28" customHeight="1">
      <c r="A1" s="1" t="inlineStr">
        <is>
          <t>Paramètres de la campagne</t>
        </is>
      </c>
      <c r="B1" s="2" t="n"/>
      <c r="C1" s="2" t="n"/>
      <c r="D1" s="3" t="n"/>
    </row>
    <row r="2" ht="30" customHeight="1">
      <c r="A2" s="14" t="inlineStr">
        <is>
          <t>Nom de l’événement</t>
        </is>
      </c>
      <c r="B2" s="15" t="inlineStr">
        <is>
          <t>Forum Horizon Pro — exemple fictif</t>
        </is>
      </c>
      <c r="C2" s="16" t="inlineStr">
        <is>
          <t>Texte</t>
        </is>
      </c>
      <c r="D2" s="16" t="inlineStr">
        <is>
          <t>Identité d’usage manifestement fictive.</t>
        </is>
      </c>
    </row>
    <row r="3" ht="30" customHeight="1">
      <c r="A3" s="14" t="inlineStr">
        <is>
          <t>Type</t>
        </is>
      </c>
      <c r="B3" s="15" t="inlineStr">
        <is>
          <t>Rencontre professionnelle</t>
        </is>
      </c>
      <c r="C3" s="17" t="inlineStr">
        <is>
          <t>Texte</t>
        </is>
      </c>
      <c r="D3" s="17" t="inlineStr">
        <is>
          <t>Nature indicative de l’événement.</t>
        </is>
      </c>
    </row>
    <row r="4" ht="30" customHeight="1">
      <c r="A4" s="14" t="inlineStr">
        <is>
          <t>Date de l’événement</t>
        </is>
      </c>
      <c r="B4" s="27" t="n">
        <v>46346</v>
      </c>
      <c r="C4" s="16" t="inlineStr">
        <is>
          <t>Date</t>
        </is>
      </c>
      <c r="D4" s="16" t="inlineStr">
        <is>
          <t>Date de référence pour le calcul des délais.</t>
        </is>
      </c>
    </row>
    <row r="5" ht="30" customHeight="1">
      <c r="A5" s="14" t="inlineStr">
        <is>
          <t>Début de campagne</t>
        </is>
      </c>
      <c r="B5" s="27" t="n">
        <v>46249</v>
      </c>
      <c r="C5" s="17" t="inlineStr">
        <is>
          <t>Date</t>
        </is>
      </c>
      <c r="D5" s="17" t="inlineStr">
        <is>
          <t>Début autorisé pour les dates du calendrier.</t>
        </is>
      </c>
    </row>
    <row r="6" ht="30" customHeight="1">
      <c r="A6" s="14" t="inlineStr">
        <is>
          <t>Fin de campagne</t>
        </is>
      </c>
      <c r="B6" s="27" t="n">
        <v>46360</v>
      </c>
      <c r="C6" s="16" t="inlineStr">
        <is>
          <t>Date</t>
        </is>
      </c>
      <c r="D6" s="16" t="inlineStr">
        <is>
          <t>Fin autorisée pour les dates du calendrier.</t>
        </is>
      </c>
    </row>
    <row r="7" ht="30" customHeight="1">
      <c r="A7" s="14" t="inlineStr">
        <is>
          <t>Budget de communication</t>
        </is>
      </c>
      <c r="B7" s="19" t="n">
        <v>5000</v>
      </c>
      <c r="C7" s="17" t="inlineStr">
        <is>
          <t>Montant</t>
        </is>
      </c>
      <c r="D7" s="17" t="inlineStr">
        <is>
          <t>Enveloppe de travail modifiable.</t>
        </is>
      </c>
    </row>
    <row r="8" ht="30" customHeight="1">
      <c r="A8" s="14" t="inlineStr">
        <is>
          <t>Horizon d’alerte</t>
        </is>
      </c>
      <c r="B8" s="28" t="n">
        <v>7</v>
      </c>
      <c r="C8" s="16" t="inlineStr">
        <is>
          <t>Jours</t>
        </is>
      </c>
      <c r="D8" s="16" t="inlineStr">
        <is>
          <t>Seuil indicatif avant une échéance, à adapter au projet.</t>
        </is>
      </c>
    </row>
  </sheetData>
  <mergeCells count="1">
    <mergeCell ref="A1:D1"/>
  </mergeCells>
  <dataValidations count="4">
    <dataValidation sqref="B4" showDropDown="0" showInputMessage="0" showErrorMessage="1" allowBlank="0" errorTitle="Date hors campagne" error="La date de l’événement doit rester dans la période de campagne." type="date" operator="between">
      <formula1>$B$5</formula1>
      <formula2>$B$6</formula2>
    </dataValidation>
    <dataValidation sqref="B5:B6" showDropDown="0" showInputMessage="0" showErrorMessage="1" allowBlank="0" errorTitle="Période incohérente" error="Le début de campagne doit précéder ou égaler la fin de campagne." type="custom">
      <formula1>OR(COUNT($B$5:$B$6)&lt;2,$B$5&lt;=$B$6)</formula1>
    </dataValidation>
    <dataValidation sqref="B7" showDropDown="0" showInputMessage="0" showErrorMessage="1" allowBlank="0" errorTitle="Montant incorrect" error="Saisissez un montant positif ou nul." type="decimal" operator="greaterThanOrEqual">
      <formula1>0</formula1>
    </dataValidation>
    <dataValidation sqref="B8" showDropDown="0" showInputMessage="0" showErrorMessage="1" allowBlank="0" errorTitle="Délai incorrect" error="Saisissez un nombre entier de jours positif ou nul." type="whole" operator="greaterThanOrEqual">
      <formula1>0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tabColor rgb="FF397A62"/>
    <outlinePr summaryBelow="1" summaryRight="1"/>
    <pageSetUpPr/>
  </sheetPr>
  <dimension ref="A1:P123"/>
  <sheetViews>
    <sheetView showGridLines="0" zoomScale="75"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11" customWidth="1" min="1" max="1"/>
    <col width="38" customWidth="1" min="2" max="2"/>
    <col width="24" customWidth="1" min="3" max="3"/>
    <col width="23" customWidth="1" min="4" max="4"/>
    <col width="29" customWidth="1" min="5" max="5"/>
    <col width="27" customWidth="1" min="6" max="6"/>
    <col width="16" customWidth="1" min="7" max="7"/>
    <col width="16" customWidth="1" min="8" max="8"/>
    <col width="15" customWidth="1" min="9" max="9"/>
    <col width="13" customWidth="1" min="10" max="10"/>
    <col width="17" customWidth="1" min="11" max="11"/>
    <col width="17" customWidth="1" min="12" max="12"/>
    <col width="20" customWidth="1" min="13" max="13"/>
    <col width="17" customWidth="1" min="14" max="14"/>
    <col width="25" customWidth="1" min="15" max="15"/>
    <col width="43" customWidth="1" min="16" max="16"/>
  </cols>
  <sheetData>
    <row r="1" ht="28" customHeight="1">
      <c r="A1" s="1" t="inlineStr">
        <is>
          <t>Calendrier de communication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3" t="n"/>
    </row>
    <row r="2" ht="24" customHeight="1">
      <c r="A2" s="4" t="inlineStr">
        <is>
          <t>Saisie</t>
        </is>
      </c>
      <c r="B2" s="5" t="inlineStr">
        <is>
          <t>Cellules jaunes : données modifiables</t>
        </is>
      </c>
      <c r="G2" s="4" t="inlineStr">
        <is>
          <t>Dates</t>
        </is>
      </c>
      <c r="H2" s="5" t="inlineStr">
        <is>
          <t>Période autorisée définie dans Paramètres</t>
        </is>
      </c>
      <c r="M2" s="4" t="inlineStr">
        <is>
          <t>Calculs</t>
        </is>
      </c>
      <c r="N2" s="5" t="inlineStr">
        <is>
          <t>Colonnes automatiques</t>
        </is>
      </c>
    </row>
    <row r="3" ht="42" customHeight="1">
      <c r="A3" s="21" t="inlineStr">
        <is>
          <t>ID</t>
        </is>
      </c>
      <c r="B3" s="21" t="inlineStr">
        <is>
          <t>Action</t>
        </is>
      </c>
      <c r="C3" s="21" t="inlineStr">
        <is>
          <t>Phase</t>
        </is>
      </c>
      <c r="D3" s="21" t="inlineStr">
        <is>
          <t>Canal</t>
        </is>
      </c>
      <c r="E3" s="21" t="inlineStr">
        <is>
          <t>Public</t>
        </is>
      </c>
      <c r="F3" s="21" t="inlineStr">
        <is>
          <t>Responsable (rôle)</t>
        </is>
      </c>
      <c r="G3" s="21" t="inlineStr">
        <is>
          <t>Date prévue</t>
        </is>
      </c>
      <c r="H3" s="21" t="inlineStr">
        <is>
          <t>Date réalisée</t>
        </is>
      </c>
      <c r="I3" s="21" t="inlineStr">
        <is>
          <t>Statut</t>
        </is>
      </c>
      <c r="J3" s="21" t="inlineStr">
        <is>
          <t>Priorité</t>
        </is>
      </c>
      <c r="K3" s="21" t="inlineStr">
        <is>
          <t>Budget prévu</t>
        </is>
      </c>
      <c r="L3" s="21" t="inlineStr">
        <is>
          <t>Coût réel</t>
        </is>
      </c>
      <c r="M3" s="21" t="inlineStr">
        <is>
          <t>Jours avant événement</t>
        </is>
      </c>
      <c r="N3" s="21" t="inlineStr">
        <is>
          <t>Écart budget</t>
        </is>
      </c>
      <c r="O3" s="21" t="inlineStr">
        <is>
          <t>Alerte</t>
        </is>
      </c>
      <c r="P3" s="21" t="inlineStr">
        <is>
          <t>Notes</t>
        </is>
      </c>
    </row>
    <row r="4" ht="24" customHeight="1">
      <c r="A4" s="22" t="inlineStr">
        <is>
          <t>C001</t>
        </is>
      </c>
      <c r="B4" s="23" t="inlineStr">
        <is>
          <t>Cadrer les messages</t>
        </is>
      </c>
      <c r="C4" s="22" t="inlineStr">
        <is>
          <t>Cadrage</t>
        </is>
      </c>
      <c r="D4" s="22" t="inlineStr">
        <is>
          <t>Interne</t>
        </is>
      </c>
      <c r="E4" s="23" t="inlineStr">
        <is>
          <t>Équipe projet fictive</t>
        </is>
      </c>
      <c r="F4" s="23" t="inlineStr">
        <is>
          <t>Chef de projet</t>
        </is>
      </c>
      <c r="G4" s="27" t="n">
        <v>46252</v>
      </c>
      <c r="H4" s="27" t="n">
        <v>46252</v>
      </c>
      <c r="I4" s="22" t="inlineStr">
        <is>
          <t>Terminé</t>
        </is>
      </c>
      <c r="J4" s="22" t="inlineStr">
        <is>
          <t>Haute</t>
        </is>
      </c>
      <c r="K4" s="19" t="n">
        <v>200</v>
      </c>
      <c r="L4" s="19" t="n">
        <v>180</v>
      </c>
      <c r="M4" s="8">
        <f>IF(OR($B4="",$G4="",Paramètres!$B$4=""),"",Paramètres!$B$4-$G4)</f>
        <v/>
      </c>
      <c r="N4" s="9">
        <f>IF(OR($K4="",$L4=""),"",$L4-$K4)</f>
        <v/>
      </c>
      <c r="O4" s="24">
        <f>IF($B4="","",IF(AND($I4="Terminé",$H4=""),"Date réalisée manquante",IF(OR($I4="Terminé",$I4="Annulé"),"Clôturée",IF($G4="","Date manquante",IF($G4&lt;TODAY(),"En retard",IF($G4&lt;=TODAY()+Paramètres!$B$8,"Échéance proche","À venir"))))))</f>
        <v/>
      </c>
      <c r="P4" s="23" t="inlineStr">
        <is>
          <t>Trame interne fictive validée.</t>
        </is>
      </c>
    </row>
    <row r="5" ht="24" customHeight="1">
      <c r="A5" s="22" t="inlineStr">
        <is>
          <t>C002</t>
        </is>
      </c>
      <c r="B5" s="23" t="inlineStr">
        <is>
          <t>Annoncer la date</t>
        </is>
      </c>
      <c r="C5" s="22" t="inlineStr">
        <is>
          <t>Annonce</t>
        </is>
      </c>
      <c r="D5" s="22" t="inlineStr">
        <is>
          <t>Réseau professionnel</t>
        </is>
      </c>
      <c r="E5" s="23" t="inlineStr">
        <is>
          <t>Communauté métier fictive</t>
        </is>
      </c>
      <c r="F5" s="23" t="inlineStr">
        <is>
          <t>Chargé de communication</t>
        </is>
      </c>
      <c r="G5" s="27" t="n">
        <v>46259</v>
      </c>
      <c r="H5" s="27" t="n">
        <v>46259</v>
      </c>
      <c r="I5" s="22" t="inlineStr">
        <is>
          <t>Terminé</t>
        </is>
      </c>
      <c r="J5" s="22" t="inlineStr">
        <is>
          <t>Haute</t>
        </is>
      </c>
      <c r="K5" s="19" t="n">
        <v>150</v>
      </c>
      <c r="L5" s="19" t="n">
        <v>150</v>
      </c>
      <c r="M5" s="11">
        <f>IF(OR($B5="",$G5="",Paramètres!$B$4=""),"",Paramètres!$B$4-$G5)</f>
        <v/>
      </c>
      <c r="N5" s="12">
        <f>IF(OR($K5="",$L5=""),"",$L5-$K5)</f>
        <v/>
      </c>
      <c r="O5" s="25">
        <f>IF($B5="","",IF(AND($I5="Terminé",$H5=""),"Date réalisée manquante",IF(OR($I5="Terminé",$I5="Annulé"),"Clôturée",IF($G5="","Date manquante",IF($G5&lt;TODAY(),"En retard",IF($G5&lt;=TODAY()+Paramètres!$B$8,"Échéance proche","À venir"))))))</f>
        <v/>
      </c>
      <c r="P5" s="23" t="inlineStr">
        <is>
          <t>Annonce générique publiée.</t>
        </is>
      </c>
    </row>
    <row r="6" ht="24" customHeight="1">
      <c r="A6" s="22" t="inlineStr">
        <is>
          <t>C003</t>
        </is>
      </c>
      <c r="B6" s="23" t="inlineStr">
        <is>
          <t>Mettre à jour la page d’information</t>
        </is>
      </c>
      <c r="C6" s="22" t="inlineStr">
        <is>
          <t>Annonce</t>
        </is>
      </c>
      <c r="D6" s="22" t="inlineStr">
        <is>
          <t>Site internet</t>
        </is>
      </c>
      <c r="E6" s="23" t="inlineStr">
        <is>
          <t>Visiteurs professionnels fictifs</t>
        </is>
      </c>
      <c r="F6" s="23" t="inlineStr">
        <is>
          <t>Éditeur web</t>
        </is>
      </c>
      <c r="G6" s="27" t="n">
        <v>46266</v>
      </c>
      <c r="H6" s="27" t="n"/>
      <c r="I6" s="22" t="inlineStr">
        <is>
          <t>En cours</t>
        </is>
      </c>
      <c r="J6" s="22" t="inlineStr">
        <is>
          <t>Haute</t>
        </is>
      </c>
      <c r="K6" s="19" t="n">
        <v>300</v>
      </c>
      <c r="L6" s="19" t="n"/>
      <c r="M6" s="8">
        <f>IF(OR($B6="",$G6="",Paramètres!$B$4=""),"",Paramètres!$B$4-$G6)</f>
        <v/>
      </c>
      <c r="N6" s="9">
        <f>IF(OR($K6="",$L6=""),"",$L6-$K6)</f>
        <v/>
      </c>
      <c r="O6" s="24">
        <f>IF($B6="","",IF(AND($I6="Terminé",$H6=""),"Date réalisée manquante",IF(OR($I6="Terminé",$I6="Annulé"),"Clôturée",IF($G6="","Date manquante",IF($G6&lt;TODAY(),"En retard",IF($G6&lt;=TODAY()+Paramètres!$B$8,"Échéance proche","À venir"))))))</f>
        <v/>
      </c>
      <c r="P6" s="23" t="inlineStr">
        <is>
          <t>Contenu fictif en cours de relecture.</t>
        </is>
      </c>
    </row>
    <row r="7" ht="24" customHeight="1">
      <c r="A7" s="22" t="inlineStr">
        <is>
          <t>C004</t>
        </is>
      </c>
      <c r="B7" s="23" t="inlineStr">
        <is>
          <t>Préparer le visuel principal</t>
        </is>
      </c>
      <c r="C7" s="22" t="inlineStr">
        <is>
          <t>Annonce</t>
        </is>
      </c>
      <c r="D7" s="22" t="inlineStr">
        <is>
          <t>Affichage</t>
        </is>
      </c>
      <c r="E7" s="23" t="inlineStr">
        <is>
          <t>Public professionnel fictif</t>
        </is>
      </c>
      <c r="F7" s="23" t="inlineStr">
        <is>
          <t>Concepteur visuel</t>
        </is>
      </c>
      <c r="G7" s="27" t="n">
        <v>46270</v>
      </c>
      <c r="H7" s="27" t="n"/>
      <c r="I7" s="22" t="inlineStr">
        <is>
          <t>À valider</t>
        </is>
      </c>
      <c r="J7" s="22" t="inlineStr">
        <is>
          <t>Haute</t>
        </is>
      </c>
      <c r="K7" s="19" t="n">
        <v>600</v>
      </c>
      <c r="L7" s="19" t="n"/>
      <c r="M7" s="11">
        <f>IF(OR($B7="",$G7="",Paramètres!$B$4=""),"",Paramètres!$B$4-$G7)</f>
        <v/>
      </c>
      <c r="N7" s="12">
        <f>IF(OR($K7="",$L7=""),"",$L7-$K7)</f>
        <v/>
      </c>
      <c r="O7" s="25">
        <f>IF($B7="","",IF(AND($I7="Terminé",$H7=""),"Date réalisée manquante",IF(OR($I7="Terminé",$I7="Annulé"),"Clôturée",IF($G7="","Date manquante",IF($G7&lt;TODAY(),"En retard",IF($G7&lt;=TODAY()+Paramètres!$B$8,"Échéance proche","À venir"))))))</f>
        <v/>
      </c>
      <c r="P7" s="23" t="inlineStr">
        <is>
          <t>Visuel d’exemple soumis à validation.</t>
        </is>
      </c>
    </row>
    <row r="8" ht="24" customHeight="1">
      <c r="A8" s="22" t="inlineStr">
        <is>
          <t>C005</t>
        </is>
      </c>
      <c r="B8" s="23" t="inlineStr">
        <is>
          <t>Envoyer l’invitation</t>
        </is>
      </c>
      <c r="C8" s="22" t="inlineStr">
        <is>
          <t>Invitation</t>
        </is>
      </c>
      <c r="D8" s="22" t="inlineStr">
        <is>
          <t>Courriel</t>
        </is>
      </c>
      <c r="E8" s="23" t="inlineStr">
        <is>
          <t>Invités professionnels fictifs</t>
        </is>
      </c>
      <c r="F8" s="23" t="inlineStr">
        <is>
          <t>Chargé de communication</t>
        </is>
      </c>
      <c r="G8" s="27" t="n">
        <v>46275</v>
      </c>
      <c r="H8" s="27" t="n"/>
      <c r="I8" s="22" t="inlineStr">
        <is>
          <t>À préparer</t>
        </is>
      </c>
      <c r="J8" s="22" t="inlineStr">
        <is>
          <t>Haute</t>
        </is>
      </c>
      <c r="K8" s="19" t="n">
        <v>250</v>
      </c>
      <c r="L8" s="19" t="n"/>
      <c r="M8" s="8">
        <f>IF(OR($B8="",$G8="",Paramètres!$B$4=""),"",Paramètres!$B$4-$G8)</f>
        <v/>
      </c>
      <c r="N8" s="9">
        <f>IF(OR($K8="",$L8=""),"",$L8-$K8)</f>
        <v/>
      </c>
      <c r="O8" s="24">
        <f>IF($B8="","",IF(AND($I8="Terminé",$H8=""),"Date réalisée manquante",IF(OR($I8="Terminé",$I8="Annulé"),"Clôturée",IF($G8="","Date manquante",IF($G8&lt;TODAY(),"En retard",IF($G8&lt;=TODAY()+Paramètres!$B$8,"Échéance proche","À venir"))))))</f>
        <v/>
      </c>
      <c r="P8" s="23" t="inlineStr">
        <is>
          <t>Message générique sans donnée personnelle.</t>
        </is>
      </c>
    </row>
    <row r="9" ht="24" customHeight="1">
      <c r="A9" s="22" t="inlineStr">
        <is>
          <t>C006</t>
        </is>
      </c>
      <c r="B9" s="23" t="inlineStr">
        <is>
          <t>Publier l’annonce</t>
        </is>
      </c>
      <c r="C9" s="22" t="inlineStr">
        <is>
          <t>Annonce</t>
        </is>
      </c>
      <c r="D9" s="22" t="inlineStr">
        <is>
          <t>Réseau professionnel</t>
        </is>
      </c>
      <c r="E9" s="23" t="inlineStr">
        <is>
          <t>Communauté professionnelle fictive</t>
        </is>
      </c>
      <c r="F9" s="23" t="inlineStr">
        <is>
          <t>Animateur éditorial</t>
        </is>
      </c>
      <c r="G9" s="27" t="n">
        <v>46279</v>
      </c>
      <c r="H9" s="27" t="n"/>
      <c r="I9" s="22" t="inlineStr">
        <is>
          <t>À préparer</t>
        </is>
      </c>
      <c r="J9" s="22" t="inlineStr">
        <is>
          <t>Normale</t>
        </is>
      </c>
      <c r="K9" s="19" t="n">
        <v>100</v>
      </c>
      <c r="L9" s="19" t="n"/>
      <c r="M9" s="11">
        <f>IF(OR($B9="",$G9="",Paramètres!$B$4=""),"",Paramètres!$B$4-$G9)</f>
        <v/>
      </c>
      <c r="N9" s="12">
        <f>IF(OR($K9="",$L9=""),"",$L9-$K9)</f>
        <v/>
      </c>
      <c r="O9" s="25">
        <f>IF($B9="","",IF(AND($I9="Terminé",$H9=""),"Date réalisée manquante",IF(OR($I9="Terminé",$I9="Annulé"),"Clôturée",IF($G9="","Date manquante",IF($G9&lt;TODAY(),"En retard",IF($G9&lt;=TODAY()+Paramètres!$B$8,"Échéance proche","À venir"))))))</f>
        <v/>
      </c>
      <c r="P9" s="23" t="inlineStr">
        <is>
          <t>Publication d’exemple à planifier.</t>
        </is>
      </c>
    </row>
    <row r="10" ht="24" customHeight="1">
      <c r="A10" s="22" t="inlineStr">
        <is>
          <t>C007</t>
        </is>
      </c>
      <c r="B10" s="23" t="inlineStr">
        <is>
          <t>Préparer la relance</t>
        </is>
      </c>
      <c r="C10" s="22" t="inlineStr">
        <is>
          <t>Relance</t>
        </is>
      </c>
      <c r="D10" s="22" t="inlineStr">
        <is>
          <t>Courriel</t>
        </is>
      </c>
      <c r="E10" s="23" t="inlineStr">
        <is>
          <t>Réseau institutionnel fictif</t>
        </is>
      </c>
      <c r="F10" s="23" t="inlineStr">
        <is>
          <t>Chargé de communication</t>
        </is>
      </c>
      <c r="G10" s="27" t="n">
        <v>46310</v>
      </c>
      <c r="H10" s="27" t="n"/>
      <c r="I10" s="22" t="inlineStr">
        <is>
          <t>À préparer</t>
        </is>
      </c>
      <c r="J10" s="22" t="inlineStr">
        <is>
          <t>Normale</t>
        </is>
      </c>
      <c r="K10" s="19" t="n">
        <v>180</v>
      </c>
      <c r="L10" s="19" t="n"/>
      <c r="M10" s="8">
        <f>IF(OR($B10="",$G10="",Paramètres!$B$4=""),"",Paramètres!$B$4-$G10)</f>
        <v/>
      </c>
      <c r="N10" s="9">
        <f>IF(OR($K10="",$L10=""),"",$L10-$K10)</f>
        <v/>
      </c>
      <c r="O10" s="24">
        <f>IF($B10="","",IF(AND($I10="Terminé",$H10=""),"Date réalisée manquante",IF(OR($I10="Terminé",$I10="Annulé"),"Clôturée",IF($G10="","Date manquante",IF($G10&lt;TODAY(),"En retard",IF($G10&lt;=TODAY()+Paramètres!$B$8,"Échéance proche","À venir"))))))</f>
        <v/>
      </c>
      <c r="P10" s="23" t="inlineStr">
        <is>
          <t>Relance générique à faire valider.</t>
        </is>
      </c>
    </row>
    <row r="11" ht="24" customHeight="1">
      <c r="A11" s="22" t="inlineStr">
        <is>
          <t>C008</t>
        </is>
      </c>
      <c r="B11" s="23" t="inlineStr">
        <is>
          <t>Diffuser les informations pratiques</t>
        </is>
      </c>
      <c r="C11" s="22" t="inlineStr">
        <is>
          <t>Informations pratiques</t>
        </is>
      </c>
      <c r="D11" s="22" t="inlineStr">
        <is>
          <t>Site internet</t>
        </is>
      </c>
      <c r="E11" s="23" t="inlineStr">
        <is>
          <t>Visiteurs professionnels fictifs</t>
        </is>
      </c>
      <c r="F11" s="23" t="inlineStr">
        <is>
          <t>Éditeur web</t>
        </is>
      </c>
      <c r="G11" s="27" t="n">
        <v>46336</v>
      </c>
      <c r="H11" s="27" t="n"/>
      <c r="I11" s="22" t="inlineStr">
        <is>
          <t>À préparer</t>
        </is>
      </c>
      <c r="J11" s="22" t="inlineStr">
        <is>
          <t>Haute</t>
        </is>
      </c>
      <c r="K11" s="19" t="n">
        <v>120</v>
      </c>
      <c r="L11" s="19" t="n"/>
      <c r="M11" s="11">
        <f>IF(OR($B11="",$G11="",Paramètres!$B$4=""),"",Paramètres!$B$4-$G11)</f>
        <v/>
      </c>
      <c r="N11" s="12">
        <f>IF(OR($K11="",$L11=""),"",$L11-$K11)</f>
        <v/>
      </c>
      <c r="O11" s="25">
        <f>IF($B11="","",IF(AND($I11="Terminé",$H11=""),"Date réalisée manquante",IF(OR($I11="Terminé",$I11="Annulé"),"Clôturée",IF($G11="","Date manquante",IF($G11&lt;TODAY(),"En retard",IF($G11&lt;=TODAY()+Paramètres!$B$8,"Échéance proche","À venir"))))))</f>
        <v/>
      </c>
      <c r="P11" s="23" t="inlineStr">
        <is>
          <t>Informations fictives à confirmer avant diffusion.</t>
        </is>
      </c>
    </row>
    <row r="12" ht="24" customHeight="1">
      <c r="A12" s="22" t="inlineStr">
        <is>
          <t>C009</t>
        </is>
      </c>
      <c r="B12" s="23" t="inlineStr">
        <is>
          <t>Prévoir la communication du jour J</t>
        </is>
      </c>
      <c r="C12" s="22" t="inlineStr">
        <is>
          <t>Jour J</t>
        </is>
      </c>
      <c r="D12" s="22" t="inlineStr">
        <is>
          <t>Relations médias</t>
        </is>
      </c>
      <c r="E12" s="23" t="inlineStr">
        <is>
          <t>Médias professionnels fictifs</t>
        </is>
      </c>
      <c r="F12" s="23" t="inlineStr">
        <is>
          <t>Responsable relations médias</t>
        </is>
      </c>
      <c r="G12" s="27" t="n">
        <v>46346</v>
      </c>
      <c r="H12" s="27" t="n"/>
      <c r="I12" s="22" t="inlineStr">
        <is>
          <t>À préparer</t>
        </is>
      </c>
      <c r="J12" s="22" t="inlineStr">
        <is>
          <t>Haute</t>
        </is>
      </c>
      <c r="K12" s="19" t="n">
        <v>700</v>
      </c>
      <c r="L12" s="19" t="n"/>
      <c r="M12" s="8">
        <f>IF(OR($B12="",$G12="",Paramètres!$B$4=""),"",Paramètres!$B$4-$G12)</f>
        <v/>
      </c>
      <c r="N12" s="9">
        <f>IF(OR($K12="",$L12=""),"",$L12-$K12)</f>
        <v/>
      </c>
      <c r="O12" s="24">
        <f>IF($B12="","",IF(AND($I12="Terminé",$H12=""),"Date réalisée manquante",IF(OR($I12="Terminé",$I12="Annulé"),"Clôturée",IF($G12="","Date manquante",IF($G12&lt;TODAY(),"En retard",IF($G12&lt;=TODAY()+Paramètres!$B$8,"Échéance proche","À venir"))))))</f>
        <v/>
      </c>
      <c r="P12" s="23" t="inlineStr">
        <is>
          <t>Dispositif éditorial fictif pour le jour J.</t>
        </is>
      </c>
    </row>
    <row r="13" ht="24" customHeight="1">
      <c r="A13" s="22" t="inlineStr">
        <is>
          <t>C010</t>
        </is>
      </c>
      <c r="B13" s="23" t="inlineStr">
        <is>
          <t>Envoyer le message de remerciement</t>
        </is>
      </c>
      <c r="C13" s="22" t="inlineStr">
        <is>
          <t>Après-événement</t>
        </is>
      </c>
      <c r="D13" s="22" t="inlineStr">
        <is>
          <t>Courriel</t>
        </is>
      </c>
      <c r="E13" s="23" t="inlineStr">
        <is>
          <t>Communauté professionnelle fictive</t>
        </is>
      </c>
      <c r="F13" s="23" t="inlineStr">
        <is>
          <t>Chargé de communication</t>
        </is>
      </c>
      <c r="G13" s="27" t="n">
        <v>46350</v>
      </c>
      <c r="H13" s="27" t="n"/>
      <c r="I13" s="22" t="inlineStr">
        <is>
          <t>À préparer</t>
        </is>
      </c>
      <c r="J13" s="22" t="inlineStr">
        <is>
          <t>Normale</t>
        </is>
      </c>
      <c r="K13" s="19" t="n">
        <v>100</v>
      </c>
      <c r="L13" s="19" t="n"/>
      <c r="M13" s="11">
        <f>IF(OR($B13="",$G13="",Paramètres!$B$4=""),"",Paramètres!$B$4-$G13)</f>
        <v/>
      </c>
      <c r="N13" s="12">
        <f>IF(OR($K13="",$L13=""),"",$L13-$K13)</f>
        <v/>
      </c>
      <c r="O13" s="25">
        <f>IF($B13="","",IF(AND($I13="Terminé",$H13=""),"Date réalisée manquante",IF(OR($I13="Terminé",$I13="Annulé"),"Clôturée",IF($G13="","Date manquante",IF($G13&lt;TODAY(),"En retard",IF($G13&lt;=TODAY()+Paramètres!$B$8,"Échéance proche","À venir"))))))</f>
        <v/>
      </c>
      <c r="P13" s="23" t="inlineStr">
        <is>
          <t>Message de remerciement générique.</t>
        </is>
      </c>
    </row>
    <row r="14" ht="24" customHeight="1">
      <c r="A14" s="22" t="n"/>
      <c r="B14" s="23" t="n"/>
      <c r="C14" s="22" t="n"/>
      <c r="D14" s="22" t="n"/>
      <c r="E14" s="23" t="n"/>
      <c r="F14" s="23" t="n"/>
      <c r="G14" s="27" t="n"/>
      <c r="H14" s="27" t="n"/>
      <c r="I14" s="22" t="n"/>
      <c r="J14" s="22" t="n"/>
      <c r="K14" s="19" t="n"/>
      <c r="L14" s="19" t="n"/>
      <c r="M14" s="8">
        <f>IF(OR($B14="",$G14="",Paramètres!$B$4=""),"",Paramètres!$B$4-$G14)</f>
        <v/>
      </c>
      <c r="N14" s="9">
        <f>IF(OR($K14="",$L14=""),"",$L14-$K14)</f>
        <v/>
      </c>
      <c r="O14" s="24">
        <f>IF($B14="","",IF(AND($I14="Terminé",$H14=""),"Date réalisée manquante",IF(OR($I14="Terminé",$I14="Annulé"),"Clôturée",IF($G14="","Date manquante",IF($G14&lt;TODAY(),"En retard",IF($G14&lt;=TODAY()+Paramètres!$B$8,"Échéance proche","À venir"))))))</f>
        <v/>
      </c>
      <c r="P14" s="23" t="n"/>
    </row>
    <row r="15" ht="24" customHeight="1">
      <c r="A15" s="22" t="n"/>
      <c r="B15" s="23" t="n"/>
      <c r="C15" s="22" t="n"/>
      <c r="D15" s="22" t="n"/>
      <c r="E15" s="23" t="n"/>
      <c r="F15" s="23" t="n"/>
      <c r="G15" s="27" t="n"/>
      <c r="H15" s="27" t="n"/>
      <c r="I15" s="22" t="n"/>
      <c r="J15" s="22" t="n"/>
      <c r="K15" s="19" t="n"/>
      <c r="L15" s="19" t="n"/>
      <c r="M15" s="11">
        <f>IF(OR($B15="",$G15="",Paramètres!$B$4=""),"",Paramètres!$B$4-$G15)</f>
        <v/>
      </c>
      <c r="N15" s="12">
        <f>IF(OR($K15="",$L15=""),"",$L15-$K15)</f>
        <v/>
      </c>
      <c r="O15" s="25">
        <f>IF($B15="","",IF(AND($I15="Terminé",$H15=""),"Date réalisée manquante",IF(OR($I15="Terminé",$I15="Annulé"),"Clôturée",IF($G15="","Date manquante",IF($G15&lt;TODAY(),"En retard",IF($G15&lt;=TODAY()+Paramètres!$B$8,"Échéance proche","À venir"))))))</f>
        <v/>
      </c>
      <c r="P15" s="23" t="n"/>
    </row>
    <row r="16" ht="24" customHeight="1">
      <c r="A16" s="22" t="n"/>
      <c r="B16" s="23" t="n"/>
      <c r="C16" s="22" t="n"/>
      <c r="D16" s="22" t="n"/>
      <c r="E16" s="23" t="n"/>
      <c r="F16" s="23" t="n"/>
      <c r="G16" s="27" t="n"/>
      <c r="H16" s="27" t="n"/>
      <c r="I16" s="22" t="n"/>
      <c r="J16" s="22" t="n"/>
      <c r="K16" s="19" t="n"/>
      <c r="L16" s="19" t="n"/>
      <c r="M16" s="8">
        <f>IF(OR($B16="",$G16="",Paramètres!$B$4=""),"",Paramètres!$B$4-$G16)</f>
        <v/>
      </c>
      <c r="N16" s="9">
        <f>IF(OR($K16="",$L16=""),"",$L16-$K16)</f>
        <v/>
      </c>
      <c r="O16" s="24">
        <f>IF($B16="","",IF(AND($I16="Terminé",$H16=""),"Date réalisée manquante",IF(OR($I16="Terminé",$I16="Annulé"),"Clôturée",IF($G16="","Date manquante",IF($G16&lt;TODAY(),"En retard",IF($G16&lt;=TODAY()+Paramètres!$B$8,"Échéance proche","À venir"))))))</f>
        <v/>
      </c>
      <c r="P16" s="23" t="n"/>
    </row>
    <row r="17" ht="24" customHeight="1">
      <c r="A17" s="22" t="n"/>
      <c r="B17" s="23" t="n"/>
      <c r="C17" s="22" t="n"/>
      <c r="D17" s="22" t="n"/>
      <c r="E17" s="23" t="n"/>
      <c r="F17" s="23" t="n"/>
      <c r="G17" s="27" t="n"/>
      <c r="H17" s="27" t="n"/>
      <c r="I17" s="22" t="n"/>
      <c r="J17" s="22" t="n"/>
      <c r="K17" s="19" t="n"/>
      <c r="L17" s="19" t="n"/>
      <c r="M17" s="11">
        <f>IF(OR($B17="",$G17="",Paramètres!$B$4=""),"",Paramètres!$B$4-$G17)</f>
        <v/>
      </c>
      <c r="N17" s="12">
        <f>IF(OR($K17="",$L17=""),"",$L17-$K17)</f>
        <v/>
      </c>
      <c r="O17" s="25">
        <f>IF($B17="","",IF(AND($I17="Terminé",$H17=""),"Date réalisée manquante",IF(OR($I17="Terminé",$I17="Annulé"),"Clôturée",IF($G17="","Date manquante",IF($G17&lt;TODAY(),"En retard",IF($G17&lt;=TODAY()+Paramètres!$B$8,"Échéance proche","À venir"))))))</f>
        <v/>
      </c>
      <c r="P17" s="23" t="n"/>
    </row>
    <row r="18" ht="24" customHeight="1">
      <c r="A18" s="22" t="n"/>
      <c r="B18" s="23" t="n"/>
      <c r="C18" s="22" t="n"/>
      <c r="D18" s="22" t="n"/>
      <c r="E18" s="23" t="n"/>
      <c r="F18" s="23" t="n"/>
      <c r="G18" s="27" t="n"/>
      <c r="H18" s="27" t="n"/>
      <c r="I18" s="22" t="n"/>
      <c r="J18" s="22" t="n"/>
      <c r="K18" s="19" t="n"/>
      <c r="L18" s="19" t="n"/>
      <c r="M18" s="8">
        <f>IF(OR($B18="",$G18="",Paramètres!$B$4=""),"",Paramètres!$B$4-$G18)</f>
        <v/>
      </c>
      <c r="N18" s="9">
        <f>IF(OR($K18="",$L18=""),"",$L18-$K18)</f>
        <v/>
      </c>
      <c r="O18" s="24">
        <f>IF($B18="","",IF(AND($I18="Terminé",$H18=""),"Date réalisée manquante",IF(OR($I18="Terminé",$I18="Annulé"),"Clôturée",IF($G18="","Date manquante",IF($G18&lt;TODAY(),"En retard",IF($G18&lt;=TODAY()+Paramètres!$B$8,"Échéance proche","À venir"))))))</f>
        <v/>
      </c>
      <c r="P18" s="23" t="n"/>
    </row>
    <row r="19" ht="24" customHeight="1">
      <c r="A19" s="22" t="n"/>
      <c r="B19" s="23" t="n"/>
      <c r="C19" s="22" t="n"/>
      <c r="D19" s="22" t="n"/>
      <c r="E19" s="23" t="n"/>
      <c r="F19" s="23" t="n"/>
      <c r="G19" s="27" t="n"/>
      <c r="H19" s="27" t="n"/>
      <c r="I19" s="22" t="n"/>
      <c r="J19" s="22" t="n"/>
      <c r="K19" s="19" t="n"/>
      <c r="L19" s="19" t="n"/>
      <c r="M19" s="11">
        <f>IF(OR($B19="",$G19="",Paramètres!$B$4=""),"",Paramètres!$B$4-$G19)</f>
        <v/>
      </c>
      <c r="N19" s="12">
        <f>IF(OR($K19="",$L19=""),"",$L19-$K19)</f>
        <v/>
      </c>
      <c r="O19" s="25">
        <f>IF($B19="","",IF(AND($I19="Terminé",$H19=""),"Date réalisée manquante",IF(OR($I19="Terminé",$I19="Annulé"),"Clôturée",IF($G19="","Date manquante",IF($G19&lt;TODAY(),"En retard",IF($G19&lt;=TODAY()+Paramètres!$B$8,"Échéance proche","À venir"))))))</f>
        <v/>
      </c>
      <c r="P19" s="23" t="n"/>
    </row>
    <row r="20" ht="24" customHeight="1">
      <c r="A20" s="22" t="n"/>
      <c r="B20" s="23" t="n"/>
      <c r="C20" s="22" t="n"/>
      <c r="D20" s="22" t="n"/>
      <c r="E20" s="23" t="n"/>
      <c r="F20" s="23" t="n"/>
      <c r="G20" s="27" t="n"/>
      <c r="H20" s="27" t="n"/>
      <c r="I20" s="22" t="n"/>
      <c r="J20" s="22" t="n"/>
      <c r="K20" s="19" t="n"/>
      <c r="L20" s="19" t="n"/>
      <c r="M20" s="8">
        <f>IF(OR($B20="",$G20="",Paramètres!$B$4=""),"",Paramètres!$B$4-$G20)</f>
        <v/>
      </c>
      <c r="N20" s="9">
        <f>IF(OR($K20="",$L20=""),"",$L20-$K20)</f>
        <v/>
      </c>
      <c r="O20" s="24">
        <f>IF($B20="","",IF(AND($I20="Terminé",$H20=""),"Date réalisée manquante",IF(OR($I20="Terminé",$I20="Annulé"),"Clôturée",IF($G20="","Date manquante",IF($G20&lt;TODAY(),"En retard",IF($G20&lt;=TODAY()+Paramètres!$B$8,"Échéance proche","À venir"))))))</f>
        <v/>
      </c>
      <c r="P20" s="23" t="n"/>
    </row>
    <row r="21" ht="24" customHeight="1">
      <c r="A21" s="22" t="n"/>
      <c r="B21" s="23" t="n"/>
      <c r="C21" s="22" t="n"/>
      <c r="D21" s="22" t="n"/>
      <c r="E21" s="23" t="n"/>
      <c r="F21" s="23" t="n"/>
      <c r="G21" s="27" t="n"/>
      <c r="H21" s="27" t="n"/>
      <c r="I21" s="22" t="n"/>
      <c r="J21" s="22" t="n"/>
      <c r="K21" s="19" t="n"/>
      <c r="L21" s="19" t="n"/>
      <c r="M21" s="11">
        <f>IF(OR($B21="",$G21="",Paramètres!$B$4=""),"",Paramètres!$B$4-$G21)</f>
        <v/>
      </c>
      <c r="N21" s="12">
        <f>IF(OR($K21="",$L21=""),"",$L21-$K21)</f>
        <v/>
      </c>
      <c r="O21" s="25">
        <f>IF($B21="","",IF(AND($I21="Terminé",$H21=""),"Date réalisée manquante",IF(OR($I21="Terminé",$I21="Annulé"),"Clôturée",IF($G21="","Date manquante",IF($G21&lt;TODAY(),"En retard",IF($G21&lt;=TODAY()+Paramètres!$B$8,"Échéance proche","À venir"))))))</f>
        <v/>
      </c>
      <c r="P21" s="23" t="n"/>
    </row>
    <row r="22" ht="24" customHeight="1">
      <c r="A22" s="22" t="n"/>
      <c r="B22" s="23" t="n"/>
      <c r="C22" s="22" t="n"/>
      <c r="D22" s="22" t="n"/>
      <c r="E22" s="23" t="n"/>
      <c r="F22" s="23" t="n"/>
      <c r="G22" s="27" t="n"/>
      <c r="H22" s="27" t="n"/>
      <c r="I22" s="22" t="n"/>
      <c r="J22" s="22" t="n"/>
      <c r="K22" s="19" t="n"/>
      <c r="L22" s="19" t="n"/>
      <c r="M22" s="8">
        <f>IF(OR($B22="",$G22="",Paramètres!$B$4=""),"",Paramètres!$B$4-$G22)</f>
        <v/>
      </c>
      <c r="N22" s="9">
        <f>IF(OR($K22="",$L22=""),"",$L22-$K22)</f>
        <v/>
      </c>
      <c r="O22" s="24">
        <f>IF($B22="","",IF(AND($I22="Terminé",$H22=""),"Date réalisée manquante",IF(OR($I22="Terminé",$I22="Annulé"),"Clôturée",IF($G22="","Date manquante",IF($G22&lt;TODAY(),"En retard",IF($G22&lt;=TODAY()+Paramètres!$B$8,"Échéance proche","À venir"))))))</f>
        <v/>
      </c>
      <c r="P22" s="23" t="n"/>
    </row>
    <row r="23" ht="24" customHeight="1">
      <c r="A23" s="22" t="n"/>
      <c r="B23" s="23" t="n"/>
      <c r="C23" s="22" t="n"/>
      <c r="D23" s="22" t="n"/>
      <c r="E23" s="23" t="n"/>
      <c r="F23" s="23" t="n"/>
      <c r="G23" s="27" t="n"/>
      <c r="H23" s="27" t="n"/>
      <c r="I23" s="22" t="n"/>
      <c r="J23" s="22" t="n"/>
      <c r="K23" s="19" t="n"/>
      <c r="L23" s="19" t="n"/>
      <c r="M23" s="11">
        <f>IF(OR($B23="",$G23="",Paramètres!$B$4=""),"",Paramètres!$B$4-$G23)</f>
        <v/>
      </c>
      <c r="N23" s="12">
        <f>IF(OR($K23="",$L23=""),"",$L23-$K23)</f>
        <v/>
      </c>
      <c r="O23" s="25">
        <f>IF($B23="","",IF(AND($I23="Terminé",$H23=""),"Date réalisée manquante",IF(OR($I23="Terminé",$I23="Annulé"),"Clôturée",IF($G23="","Date manquante",IF($G23&lt;TODAY(),"En retard",IF($G23&lt;=TODAY()+Paramètres!$B$8,"Échéance proche","À venir"))))))</f>
        <v/>
      </c>
      <c r="P23" s="23" t="n"/>
    </row>
    <row r="24" ht="24" customHeight="1">
      <c r="A24" s="22" t="n"/>
      <c r="B24" s="23" t="n"/>
      <c r="C24" s="22" t="n"/>
      <c r="D24" s="22" t="n"/>
      <c r="E24" s="23" t="n"/>
      <c r="F24" s="23" t="n"/>
      <c r="G24" s="27" t="n"/>
      <c r="H24" s="27" t="n"/>
      <c r="I24" s="22" t="n"/>
      <c r="J24" s="22" t="n"/>
      <c r="K24" s="19" t="n"/>
      <c r="L24" s="19" t="n"/>
      <c r="M24" s="8">
        <f>IF(OR($B24="",$G24="",Paramètres!$B$4=""),"",Paramètres!$B$4-$G24)</f>
        <v/>
      </c>
      <c r="N24" s="9">
        <f>IF(OR($K24="",$L24=""),"",$L24-$K24)</f>
        <v/>
      </c>
      <c r="O24" s="24">
        <f>IF($B24="","",IF(AND($I24="Terminé",$H24=""),"Date réalisée manquante",IF(OR($I24="Terminé",$I24="Annulé"),"Clôturée",IF($G24="","Date manquante",IF($G24&lt;TODAY(),"En retard",IF($G24&lt;=TODAY()+Paramètres!$B$8,"Échéance proche","À venir"))))))</f>
        <v/>
      </c>
      <c r="P24" s="23" t="n"/>
    </row>
    <row r="25" ht="24" customHeight="1">
      <c r="A25" s="22" t="n"/>
      <c r="B25" s="23" t="n"/>
      <c r="C25" s="22" t="n"/>
      <c r="D25" s="22" t="n"/>
      <c r="E25" s="23" t="n"/>
      <c r="F25" s="23" t="n"/>
      <c r="G25" s="27" t="n"/>
      <c r="H25" s="27" t="n"/>
      <c r="I25" s="22" t="n"/>
      <c r="J25" s="22" t="n"/>
      <c r="K25" s="19" t="n"/>
      <c r="L25" s="19" t="n"/>
      <c r="M25" s="11">
        <f>IF(OR($B25="",$G25="",Paramètres!$B$4=""),"",Paramètres!$B$4-$G25)</f>
        <v/>
      </c>
      <c r="N25" s="12">
        <f>IF(OR($K25="",$L25=""),"",$L25-$K25)</f>
        <v/>
      </c>
      <c r="O25" s="25">
        <f>IF($B25="","",IF(AND($I25="Terminé",$H25=""),"Date réalisée manquante",IF(OR($I25="Terminé",$I25="Annulé"),"Clôturée",IF($G25="","Date manquante",IF($G25&lt;TODAY(),"En retard",IF($G25&lt;=TODAY()+Paramètres!$B$8,"Échéance proche","À venir"))))))</f>
        <v/>
      </c>
      <c r="P25" s="23" t="n"/>
    </row>
    <row r="26" ht="24" customHeight="1">
      <c r="A26" s="22" t="n"/>
      <c r="B26" s="23" t="n"/>
      <c r="C26" s="22" t="n"/>
      <c r="D26" s="22" t="n"/>
      <c r="E26" s="23" t="n"/>
      <c r="F26" s="23" t="n"/>
      <c r="G26" s="27" t="n"/>
      <c r="H26" s="27" t="n"/>
      <c r="I26" s="22" t="n"/>
      <c r="J26" s="22" t="n"/>
      <c r="K26" s="19" t="n"/>
      <c r="L26" s="19" t="n"/>
      <c r="M26" s="8">
        <f>IF(OR($B26="",$G26="",Paramètres!$B$4=""),"",Paramètres!$B$4-$G26)</f>
        <v/>
      </c>
      <c r="N26" s="9">
        <f>IF(OR($K26="",$L26=""),"",$L26-$K26)</f>
        <v/>
      </c>
      <c r="O26" s="24">
        <f>IF($B26="","",IF(AND($I26="Terminé",$H26=""),"Date réalisée manquante",IF(OR($I26="Terminé",$I26="Annulé"),"Clôturée",IF($G26="","Date manquante",IF($G26&lt;TODAY(),"En retard",IF($G26&lt;=TODAY()+Paramètres!$B$8,"Échéance proche","À venir"))))))</f>
        <v/>
      </c>
      <c r="P26" s="23" t="n"/>
    </row>
    <row r="27" ht="24" customHeight="1">
      <c r="A27" s="22" t="n"/>
      <c r="B27" s="23" t="n"/>
      <c r="C27" s="22" t="n"/>
      <c r="D27" s="22" t="n"/>
      <c r="E27" s="23" t="n"/>
      <c r="F27" s="23" t="n"/>
      <c r="G27" s="27" t="n"/>
      <c r="H27" s="27" t="n"/>
      <c r="I27" s="22" t="n"/>
      <c r="J27" s="22" t="n"/>
      <c r="K27" s="19" t="n"/>
      <c r="L27" s="19" t="n"/>
      <c r="M27" s="11">
        <f>IF(OR($B27="",$G27="",Paramètres!$B$4=""),"",Paramètres!$B$4-$G27)</f>
        <v/>
      </c>
      <c r="N27" s="12">
        <f>IF(OR($K27="",$L27=""),"",$L27-$K27)</f>
        <v/>
      </c>
      <c r="O27" s="25">
        <f>IF($B27="","",IF(AND($I27="Terminé",$H27=""),"Date réalisée manquante",IF(OR($I27="Terminé",$I27="Annulé"),"Clôturée",IF($G27="","Date manquante",IF($G27&lt;TODAY(),"En retard",IF($G27&lt;=TODAY()+Paramètres!$B$8,"Échéance proche","À venir"))))))</f>
        <v/>
      </c>
      <c r="P27" s="23" t="n"/>
    </row>
    <row r="28" ht="24" customHeight="1">
      <c r="A28" s="22" t="n"/>
      <c r="B28" s="23" t="n"/>
      <c r="C28" s="22" t="n"/>
      <c r="D28" s="22" t="n"/>
      <c r="E28" s="23" t="n"/>
      <c r="F28" s="23" t="n"/>
      <c r="G28" s="27" t="n"/>
      <c r="H28" s="27" t="n"/>
      <c r="I28" s="22" t="n"/>
      <c r="J28" s="22" t="n"/>
      <c r="K28" s="19" t="n"/>
      <c r="L28" s="19" t="n"/>
      <c r="M28" s="8">
        <f>IF(OR($B28="",$G28="",Paramètres!$B$4=""),"",Paramètres!$B$4-$G28)</f>
        <v/>
      </c>
      <c r="N28" s="9">
        <f>IF(OR($K28="",$L28=""),"",$L28-$K28)</f>
        <v/>
      </c>
      <c r="O28" s="24">
        <f>IF($B28="","",IF(AND($I28="Terminé",$H28=""),"Date réalisée manquante",IF(OR($I28="Terminé",$I28="Annulé"),"Clôturée",IF($G28="","Date manquante",IF($G28&lt;TODAY(),"En retard",IF($G28&lt;=TODAY()+Paramètres!$B$8,"Échéance proche","À venir"))))))</f>
        <v/>
      </c>
      <c r="P28" s="23" t="n"/>
    </row>
    <row r="29" ht="24" customHeight="1">
      <c r="A29" s="22" t="n"/>
      <c r="B29" s="23" t="n"/>
      <c r="C29" s="22" t="n"/>
      <c r="D29" s="22" t="n"/>
      <c r="E29" s="23" t="n"/>
      <c r="F29" s="23" t="n"/>
      <c r="G29" s="27" t="n"/>
      <c r="H29" s="27" t="n"/>
      <c r="I29" s="22" t="n"/>
      <c r="J29" s="22" t="n"/>
      <c r="K29" s="19" t="n"/>
      <c r="L29" s="19" t="n"/>
      <c r="M29" s="11">
        <f>IF(OR($B29="",$G29="",Paramètres!$B$4=""),"",Paramètres!$B$4-$G29)</f>
        <v/>
      </c>
      <c r="N29" s="12">
        <f>IF(OR($K29="",$L29=""),"",$L29-$K29)</f>
        <v/>
      </c>
      <c r="O29" s="25">
        <f>IF($B29="","",IF(AND($I29="Terminé",$H29=""),"Date réalisée manquante",IF(OR($I29="Terminé",$I29="Annulé"),"Clôturée",IF($G29="","Date manquante",IF($G29&lt;TODAY(),"En retard",IF($G29&lt;=TODAY()+Paramètres!$B$8,"Échéance proche","À venir"))))))</f>
        <v/>
      </c>
      <c r="P29" s="23" t="n"/>
    </row>
    <row r="30" ht="24" customHeight="1">
      <c r="A30" s="22" t="n"/>
      <c r="B30" s="23" t="n"/>
      <c r="C30" s="22" t="n"/>
      <c r="D30" s="22" t="n"/>
      <c r="E30" s="23" t="n"/>
      <c r="F30" s="23" t="n"/>
      <c r="G30" s="27" t="n"/>
      <c r="H30" s="27" t="n"/>
      <c r="I30" s="22" t="n"/>
      <c r="J30" s="22" t="n"/>
      <c r="K30" s="19" t="n"/>
      <c r="L30" s="19" t="n"/>
      <c r="M30" s="8">
        <f>IF(OR($B30="",$G30="",Paramètres!$B$4=""),"",Paramètres!$B$4-$G30)</f>
        <v/>
      </c>
      <c r="N30" s="9">
        <f>IF(OR($K30="",$L30=""),"",$L30-$K30)</f>
        <v/>
      </c>
      <c r="O30" s="24">
        <f>IF($B30="","",IF(AND($I30="Terminé",$H30=""),"Date réalisée manquante",IF(OR($I30="Terminé",$I30="Annulé"),"Clôturée",IF($G30="","Date manquante",IF($G30&lt;TODAY(),"En retard",IF($G30&lt;=TODAY()+Paramètres!$B$8,"Échéance proche","À venir"))))))</f>
        <v/>
      </c>
      <c r="P30" s="23" t="n"/>
    </row>
    <row r="31" ht="24" customHeight="1">
      <c r="A31" s="22" t="n"/>
      <c r="B31" s="23" t="n"/>
      <c r="C31" s="22" t="n"/>
      <c r="D31" s="22" t="n"/>
      <c r="E31" s="23" t="n"/>
      <c r="F31" s="23" t="n"/>
      <c r="G31" s="27" t="n"/>
      <c r="H31" s="27" t="n"/>
      <c r="I31" s="22" t="n"/>
      <c r="J31" s="22" t="n"/>
      <c r="K31" s="19" t="n"/>
      <c r="L31" s="19" t="n"/>
      <c r="M31" s="11">
        <f>IF(OR($B31="",$G31="",Paramètres!$B$4=""),"",Paramètres!$B$4-$G31)</f>
        <v/>
      </c>
      <c r="N31" s="12">
        <f>IF(OR($K31="",$L31=""),"",$L31-$K31)</f>
        <v/>
      </c>
      <c r="O31" s="25">
        <f>IF($B31="","",IF(AND($I31="Terminé",$H31=""),"Date réalisée manquante",IF(OR($I31="Terminé",$I31="Annulé"),"Clôturée",IF($G31="","Date manquante",IF($G31&lt;TODAY(),"En retard",IF($G31&lt;=TODAY()+Paramètres!$B$8,"Échéance proche","À venir"))))))</f>
        <v/>
      </c>
      <c r="P31" s="23" t="n"/>
    </row>
    <row r="32" ht="24" customHeight="1">
      <c r="A32" s="22" t="n"/>
      <c r="B32" s="23" t="n"/>
      <c r="C32" s="22" t="n"/>
      <c r="D32" s="22" t="n"/>
      <c r="E32" s="23" t="n"/>
      <c r="F32" s="23" t="n"/>
      <c r="G32" s="27" t="n"/>
      <c r="H32" s="27" t="n"/>
      <c r="I32" s="22" t="n"/>
      <c r="J32" s="22" t="n"/>
      <c r="K32" s="19" t="n"/>
      <c r="L32" s="19" t="n"/>
      <c r="M32" s="8">
        <f>IF(OR($B32="",$G32="",Paramètres!$B$4=""),"",Paramètres!$B$4-$G32)</f>
        <v/>
      </c>
      <c r="N32" s="9">
        <f>IF(OR($K32="",$L32=""),"",$L32-$K32)</f>
        <v/>
      </c>
      <c r="O32" s="24">
        <f>IF($B32="","",IF(AND($I32="Terminé",$H32=""),"Date réalisée manquante",IF(OR($I32="Terminé",$I32="Annulé"),"Clôturée",IF($G32="","Date manquante",IF($G32&lt;TODAY(),"En retard",IF($G32&lt;=TODAY()+Paramètres!$B$8,"Échéance proche","À venir"))))))</f>
        <v/>
      </c>
      <c r="P32" s="23" t="n"/>
    </row>
    <row r="33" ht="24" customHeight="1">
      <c r="A33" s="22" t="n"/>
      <c r="B33" s="23" t="n"/>
      <c r="C33" s="22" t="n"/>
      <c r="D33" s="22" t="n"/>
      <c r="E33" s="23" t="n"/>
      <c r="F33" s="23" t="n"/>
      <c r="G33" s="27" t="n"/>
      <c r="H33" s="27" t="n"/>
      <c r="I33" s="22" t="n"/>
      <c r="J33" s="22" t="n"/>
      <c r="K33" s="19" t="n"/>
      <c r="L33" s="19" t="n"/>
      <c r="M33" s="11">
        <f>IF(OR($B33="",$G33="",Paramètres!$B$4=""),"",Paramètres!$B$4-$G33)</f>
        <v/>
      </c>
      <c r="N33" s="12">
        <f>IF(OR($K33="",$L33=""),"",$L33-$K33)</f>
        <v/>
      </c>
      <c r="O33" s="25">
        <f>IF($B33="","",IF(AND($I33="Terminé",$H33=""),"Date réalisée manquante",IF(OR($I33="Terminé",$I33="Annulé"),"Clôturée",IF($G33="","Date manquante",IF($G33&lt;TODAY(),"En retard",IF($G33&lt;=TODAY()+Paramètres!$B$8,"Échéance proche","À venir"))))))</f>
        <v/>
      </c>
      <c r="P33" s="23" t="n"/>
    </row>
    <row r="34" ht="24" customHeight="1">
      <c r="A34" s="22" t="n"/>
      <c r="B34" s="23" t="n"/>
      <c r="C34" s="22" t="n"/>
      <c r="D34" s="22" t="n"/>
      <c r="E34" s="23" t="n"/>
      <c r="F34" s="23" t="n"/>
      <c r="G34" s="27" t="n"/>
      <c r="H34" s="27" t="n"/>
      <c r="I34" s="22" t="n"/>
      <c r="J34" s="22" t="n"/>
      <c r="K34" s="19" t="n"/>
      <c r="L34" s="19" t="n"/>
      <c r="M34" s="8">
        <f>IF(OR($B34="",$G34="",Paramètres!$B$4=""),"",Paramètres!$B$4-$G34)</f>
        <v/>
      </c>
      <c r="N34" s="9">
        <f>IF(OR($K34="",$L34=""),"",$L34-$K34)</f>
        <v/>
      </c>
      <c r="O34" s="24">
        <f>IF($B34="","",IF(AND($I34="Terminé",$H34=""),"Date réalisée manquante",IF(OR($I34="Terminé",$I34="Annulé"),"Clôturée",IF($G34="","Date manquante",IF($G34&lt;TODAY(),"En retard",IF($G34&lt;=TODAY()+Paramètres!$B$8,"Échéance proche","À venir"))))))</f>
        <v/>
      </c>
      <c r="P34" s="23" t="n"/>
    </row>
    <row r="35" ht="24" customHeight="1">
      <c r="A35" s="22" t="n"/>
      <c r="B35" s="23" t="n"/>
      <c r="C35" s="22" t="n"/>
      <c r="D35" s="22" t="n"/>
      <c r="E35" s="23" t="n"/>
      <c r="F35" s="23" t="n"/>
      <c r="G35" s="27" t="n"/>
      <c r="H35" s="27" t="n"/>
      <c r="I35" s="22" t="n"/>
      <c r="J35" s="22" t="n"/>
      <c r="K35" s="19" t="n"/>
      <c r="L35" s="19" t="n"/>
      <c r="M35" s="11">
        <f>IF(OR($B35="",$G35="",Paramètres!$B$4=""),"",Paramètres!$B$4-$G35)</f>
        <v/>
      </c>
      <c r="N35" s="12">
        <f>IF(OR($K35="",$L35=""),"",$L35-$K35)</f>
        <v/>
      </c>
      <c r="O35" s="25">
        <f>IF($B35="","",IF(AND($I35="Terminé",$H35=""),"Date réalisée manquante",IF(OR($I35="Terminé",$I35="Annulé"),"Clôturée",IF($G35="","Date manquante",IF($G35&lt;TODAY(),"En retard",IF($G35&lt;=TODAY()+Paramètres!$B$8,"Échéance proche","À venir"))))))</f>
        <v/>
      </c>
      <c r="P35" s="23" t="n"/>
    </row>
    <row r="36" ht="24" customHeight="1">
      <c r="A36" s="22" t="n"/>
      <c r="B36" s="23" t="n"/>
      <c r="C36" s="22" t="n"/>
      <c r="D36" s="22" t="n"/>
      <c r="E36" s="23" t="n"/>
      <c r="F36" s="23" t="n"/>
      <c r="G36" s="27" t="n"/>
      <c r="H36" s="27" t="n"/>
      <c r="I36" s="22" t="n"/>
      <c r="J36" s="22" t="n"/>
      <c r="K36" s="19" t="n"/>
      <c r="L36" s="19" t="n"/>
      <c r="M36" s="8">
        <f>IF(OR($B36="",$G36="",Paramètres!$B$4=""),"",Paramètres!$B$4-$G36)</f>
        <v/>
      </c>
      <c r="N36" s="9">
        <f>IF(OR($K36="",$L36=""),"",$L36-$K36)</f>
        <v/>
      </c>
      <c r="O36" s="24">
        <f>IF($B36="","",IF(AND($I36="Terminé",$H36=""),"Date réalisée manquante",IF(OR($I36="Terminé",$I36="Annulé"),"Clôturée",IF($G36="","Date manquante",IF($G36&lt;TODAY(),"En retard",IF($G36&lt;=TODAY()+Paramètres!$B$8,"Échéance proche","À venir"))))))</f>
        <v/>
      </c>
      <c r="P36" s="23" t="n"/>
    </row>
    <row r="37" ht="24" customHeight="1">
      <c r="A37" s="22" t="n"/>
      <c r="B37" s="23" t="n"/>
      <c r="C37" s="22" t="n"/>
      <c r="D37" s="22" t="n"/>
      <c r="E37" s="23" t="n"/>
      <c r="F37" s="23" t="n"/>
      <c r="G37" s="27" t="n"/>
      <c r="H37" s="27" t="n"/>
      <c r="I37" s="22" t="n"/>
      <c r="J37" s="22" t="n"/>
      <c r="K37" s="19" t="n"/>
      <c r="L37" s="19" t="n"/>
      <c r="M37" s="11">
        <f>IF(OR($B37="",$G37="",Paramètres!$B$4=""),"",Paramètres!$B$4-$G37)</f>
        <v/>
      </c>
      <c r="N37" s="12">
        <f>IF(OR($K37="",$L37=""),"",$L37-$K37)</f>
        <v/>
      </c>
      <c r="O37" s="25">
        <f>IF($B37="","",IF(AND($I37="Terminé",$H37=""),"Date réalisée manquante",IF(OR($I37="Terminé",$I37="Annulé"),"Clôturée",IF($G37="","Date manquante",IF($G37&lt;TODAY(),"En retard",IF($G37&lt;=TODAY()+Paramètres!$B$8,"Échéance proche","À venir"))))))</f>
        <v/>
      </c>
      <c r="P37" s="23" t="n"/>
    </row>
    <row r="38" ht="24" customHeight="1">
      <c r="A38" s="22" t="n"/>
      <c r="B38" s="23" t="n"/>
      <c r="C38" s="22" t="n"/>
      <c r="D38" s="22" t="n"/>
      <c r="E38" s="23" t="n"/>
      <c r="F38" s="23" t="n"/>
      <c r="G38" s="27" t="n"/>
      <c r="H38" s="27" t="n"/>
      <c r="I38" s="22" t="n"/>
      <c r="J38" s="22" t="n"/>
      <c r="K38" s="19" t="n"/>
      <c r="L38" s="19" t="n"/>
      <c r="M38" s="8">
        <f>IF(OR($B38="",$G38="",Paramètres!$B$4=""),"",Paramètres!$B$4-$G38)</f>
        <v/>
      </c>
      <c r="N38" s="9">
        <f>IF(OR($K38="",$L38=""),"",$L38-$K38)</f>
        <v/>
      </c>
      <c r="O38" s="24">
        <f>IF($B38="","",IF(AND($I38="Terminé",$H38=""),"Date réalisée manquante",IF(OR($I38="Terminé",$I38="Annulé"),"Clôturée",IF($G38="","Date manquante",IF($G38&lt;TODAY(),"En retard",IF($G38&lt;=TODAY()+Paramètres!$B$8,"Échéance proche","À venir"))))))</f>
        <v/>
      </c>
      <c r="P38" s="23" t="n"/>
    </row>
    <row r="39" ht="24" customHeight="1">
      <c r="A39" s="22" t="n"/>
      <c r="B39" s="23" t="n"/>
      <c r="C39" s="22" t="n"/>
      <c r="D39" s="22" t="n"/>
      <c r="E39" s="23" t="n"/>
      <c r="F39" s="23" t="n"/>
      <c r="G39" s="27" t="n"/>
      <c r="H39" s="27" t="n"/>
      <c r="I39" s="22" t="n"/>
      <c r="J39" s="22" t="n"/>
      <c r="K39" s="19" t="n"/>
      <c r="L39" s="19" t="n"/>
      <c r="M39" s="11">
        <f>IF(OR($B39="",$G39="",Paramètres!$B$4=""),"",Paramètres!$B$4-$G39)</f>
        <v/>
      </c>
      <c r="N39" s="12">
        <f>IF(OR($K39="",$L39=""),"",$L39-$K39)</f>
        <v/>
      </c>
      <c r="O39" s="25">
        <f>IF($B39="","",IF(AND($I39="Terminé",$H39=""),"Date réalisée manquante",IF(OR($I39="Terminé",$I39="Annulé"),"Clôturée",IF($G39="","Date manquante",IF($G39&lt;TODAY(),"En retard",IF($G39&lt;=TODAY()+Paramètres!$B$8,"Échéance proche","À venir"))))))</f>
        <v/>
      </c>
      <c r="P39" s="23" t="n"/>
    </row>
    <row r="40" ht="24" customHeight="1">
      <c r="A40" s="22" t="n"/>
      <c r="B40" s="23" t="n"/>
      <c r="C40" s="22" t="n"/>
      <c r="D40" s="22" t="n"/>
      <c r="E40" s="23" t="n"/>
      <c r="F40" s="23" t="n"/>
      <c r="G40" s="27" t="n"/>
      <c r="H40" s="27" t="n"/>
      <c r="I40" s="22" t="n"/>
      <c r="J40" s="22" t="n"/>
      <c r="K40" s="19" t="n"/>
      <c r="L40" s="19" t="n"/>
      <c r="M40" s="8">
        <f>IF(OR($B40="",$G40="",Paramètres!$B$4=""),"",Paramètres!$B$4-$G40)</f>
        <v/>
      </c>
      <c r="N40" s="9">
        <f>IF(OR($K40="",$L40=""),"",$L40-$K40)</f>
        <v/>
      </c>
      <c r="O40" s="24">
        <f>IF($B40="","",IF(AND($I40="Terminé",$H40=""),"Date réalisée manquante",IF(OR($I40="Terminé",$I40="Annulé"),"Clôturée",IF($G40="","Date manquante",IF($G40&lt;TODAY(),"En retard",IF($G40&lt;=TODAY()+Paramètres!$B$8,"Échéance proche","À venir"))))))</f>
        <v/>
      </c>
      <c r="P40" s="23" t="n"/>
    </row>
    <row r="41" ht="24" customHeight="1">
      <c r="A41" s="22" t="n"/>
      <c r="B41" s="23" t="n"/>
      <c r="C41" s="22" t="n"/>
      <c r="D41" s="22" t="n"/>
      <c r="E41" s="23" t="n"/>
      <c r="F41" s="23" t="n"/>
      <c r="G41" s="27" t="n"/>
      <c r="H41" s="27" t="n"/>
      <c r="I41" s="22" t="n"/>
      <c r="J41" s="22" t="n"/>
      <c r="K41" s="19" t="n"/>
      <c r="L41" s="19" t="n"/>
      <c r="M41" s="11">
        <f>IF(OR($B41="",$G41="",Paramètres!$B$4=""),"",Paramètres!$B$4-$G41)</f>
        <v/>
      </c>
      <c r="N41" s="12">
        <f>IF(OR($K41="",$L41=""),"",$L41-$K41)</f>
        <v/>
      </c>
      <c r="O41" s="25">
        <f>IF($B41="","",IF(AND($I41="Terminé",$H41=""),"Date réalisée manquante",IF(OR($I41="Terminé",$I41="Annulé"),"Clôturée",IF($G41="","Date manquante",IF($G41&lt;TODAY(),"En retard",IF($G41&lt;=TODAY()+Paramètres!$B$8,"Échéance proche","À venir"))))))</f>
        <v/>
      </c>
      <c r="P41" s="23" t="n"/>
    </row>
    <row r="42" ht="24" customHeight="1">
      <c r="A42" s="22" t="n"/>
      <c r="B42" s="23" t="n"/>
      <c r="C42" s="22" t="n"/>
      <c r="D42" s="22" t="n"/>
      <c r="E42" s="23" t="n"/>
      <c r="F42" s="23" t="n"/>
      <c r="G42" s="27" t="n"/>
      <c r="H42" s="27" t="n"/>
      <c r="I42" s="22" t="n"/>
      <c r="J42" s="22" t="n"/>
      <c r="K42" s="19" t="n"/>
      <c r="L42" s="19" t="n"/>
      <c r="M42" s="8">
        <f>IF(OR($B42="",$G42="",Paramètres!$B$4=""),"",Paramètres!$B$4-$G42)</f>
        <v/>
      </c>
      <c r="N42" s="9">
        <f>IF(OR($K42="",$L42=""),"",$L42-$K42)</f>
        <v/>
      </c>
      <c r="O42" s="24">
        <f>IF($B42="","",IF(AND($I42="Terminé",$H42=""),"Date réalisée manquante",IF(OR($I42="Terminé",$I42="Annulé"),"Clôturée",IF($G42="","Date manquante",IF($G42&lt;TODAY(),"En retard",IF($G42&lt;=TODAY()+Paramètres!$B$8,"Échéance proche","À venir"))))))</f>
        <v/>
      </c>
      <c r="P42" s="23" t="n"/>
    </row>
    <row r="43" ht="24" customHeight="1">
      <c r="A43" s="22" t="n"/>
      <c r="B43" s="23" t="n"/>
      <c r="C43" s="22" t="n"/>
      <c r="D43" s="22" t="n"/>
      <c r="E43" s="23" t="n"/>
      <c r="F43" s="23" t="n"/>
      <c r="G43" s="27" t="n"/>
      <c r="H43" s="27" t="n"/>
      <c r="I43" s="22" t="n"/>
      <c r="J43" s="22" t="n"/>
      <c r="K43" s="19" t="n"/>
      <c r="L43" s="19" t="n"/>
      <c r="M43" s="11">
        <f>IF(OR($B43="",$G43="",Paramètres!$B$4=""),"",Paramètres!$B$4-$G43)</f>
        <v/>
      </c>
      <c r="N43" s="12">
        <f>IF(OR($K43="",$L43=""),"",$L43-$K43)</f>
        <v/>
      </c>
      <c r="O43" s="25">
        <f>IF($B43="","",IF(AND($I43="Terminé",$H43=""),"Date réalisée manquante",IF(OR($I43="Terminé",$I43="Annulé"),"Clôturée",IF($G43="","Date manquante",IF($G43&lt;TODAY(),"En retard",IF($G43&lt;=TODAY()+Paramètres!$B$8,"Échéance proche","À venir"))))))</f>
        <v/>
      </c>
      <c r="P43" s="23" t="n"/>
    </row>
    <row r="44" ht="24" customHeight="1">
      <c r="A44" s="22" t="n"/>
      <c r="B44" s="23" t="n"/>
      <c r="C44" s="22" t="n"/>
      <c r="D44" s="22" t="n"/>
      <c r="E44" s="23" t="n"/>
      <c r="F44" s="23" t="n"/>
      <c r="G44" s="27" t="n"/>
      <c r="H44" s="27" t="n"/>
      <c r="I44" s="22" t="n"/>
      <c r="J44" s="22" t="n"/>
      <c r="K44" s="19" t="n"/>
      <c r="L44" s="19" t="n"/>
      <c r="M44" s="8">
        <f>IF(OR($B44="",$G44="",Paramètres!$B$4=""),"",Paramètres!$B$4-$G44)</f>
        <v/>
      </c>
      <c r="N44" s="9">
        <f>IF(OR($K44="",$L44=""),"",$L44-$K44)</f>
        <v/>
      </c>
      <c r="O44" s="24">
        <f>IF($B44="","",IF(AND($I44="Terminé",$H44=""),"Date réalisée manquante",IF(OR($I44="Terminé",$I44="Annulé"),"Clôturée",IF($G44="","Date manquante",IF($G44&lt;TODAY(),"En retard",IF($G44&lt;=TODAY()+Paramètres!$B$8,"Échéance proche","À venir"))))))</f>
        <v/>
      </c>
      <c r="P44" s="23" t="n"/>
    </row>
    <row r="45" ht="24" customHeight="1">
      <c r="A45" s="22" t="n"/>
      <c r="B45" s="23" t="n"/>
      <c r="C45" s="22" t="n"/>
      <c r="D45" s="22" t="n"/>
      <c r="E45" s="23" t="n"/>
      <c r="F45" s="23" t="n"/>
      <c r="G45" s="27" t="n"/>
      <c r="H45" s="27" t="n"/>
      <c r="I45" s="22" t="n"/>
      <c r="J45" s="22" t="n"/>
      <c r="K45" s="19" t="n"/>
      <c r="L45" s="19" t="n"/>
      <c r="M45" s="11">
        <f>IF(OR($B45="",$G45="",Paramètres!$B$4=""),"",Paramètres!$B$4-$G45)</f>
        <v/>
      </c>
      <c r="N45" s="12">
        <f>IF(OR($K45="",$L45=""),"",$L45-$K45)</f>
        <v/>
      </c>
      <c r="O45" s="25">
        <f>IF($B45="","",IF(AND($I45="Terminé",$H45=""),"Date réalisée manquante",IF(OR($I45="Terminé",$I45="Annulé"),"Clôturée",IF($G45="","Date manquante",IF($G45&lt;TODAY(),"En retard",IF($G45&lt;=TODAY()+Paramètres!$B$8,"Échéance proche","À venir"))))))</f>
        <v/>
      </c>
      <c r="P45" s="23" t="n"/>
    </row>
    <row r="46" ht="24" customHeight="1">
      <c r="A46" s="22" t="n"/>
      <c r="B46" s="23" t="n"/>
      <c r="C46" s="22" t="n"/>
      <c r="D46" s="22" t="n"/>
      <c r="E46" s="23" t="n"/>
      <c r="F46" s="23" t="n"/>
      <c r="G46" s="27" t="n"/>
      <c r="H46" s="27" t="n"/>
      <c r="I46" s="22" t="n"/>
      <c r="J46" s="22" t="n"/>
      <c r="K46" s="19" t="n"/>
      <c r="L46" s="19" t="n"/>
      <c r="M46" s="8">
        <f>IF(OR($B46="",$G46="",Paramètres!$B$4=""),"",Paramètres!$B$4-$G46)</f>
        <v/>
      </c>
      <c r="N46" s="9">
        <f>IF(OR($K46="",$L46=""),"",$L46-$K46)</f>
        <v/>
      </c>
      <c r="O46" s="24">
        <f>IF($B46="","",IF(AND($I46="Terminé",$H46=""),"Date réalisée manquante",IF(OR($I46="Terminé",$I46="Annulé"),"Clôturée",IF($G46="","Date manquante",IF($G46&lt;TODAY(),"En retard",IF($G46&lt;=TODAY()+Paramètres!$B$8,"Échéance proche","À venir"))))))</f>
        <v/>
      </c>
      <c r="P46" s="23" t="n"/>
    </row>
    <row r="47" ht="24" customHeight="1">
      <c r="A47" s="22" t="n"/>
      <c r="B47" s="23" t="n"/>
      <c r="C47" s="22" t="n"/>
      <c r="D47" s="22" t="n"/>
      <c r="E47" s="23" t="n"/>
      <c r="F47" s="23" t="n"/>
      <c r="G47" s="27" t="n"/>
      <c r="H47" s="27" t="n"/>
      <c r="I47" s="22" t="n"/>
      <c r="J47" s="22" t="n"/>
      <c r="K47" s="19" t="n"/>
      <c r="L47" s="19" t="n"/>
      <c r="M47" s="11">
        <f>IF(OR($B47="",$G47="",Paramètres!$B$4=""),"",Paramètres!$B$4-$G47)</f>
        <v/>
      </c>
      <c r="N47" s="12">
        <f>IF(OR($K47="",$L47=""),"",$L47-$K47)</f>
        <v/>
      </c>
      <c r="O47" s="25">
        <f>IF($B47="","",IF(AND($I47="Terminé",$H47=""),"Date réalisée manquante",IF(OR($I47="Terminé",$I47="Annulé"),"Clôturée",IF($G47="","Date manquante",IF($G47&lt;TODAY(),"En retard",IF($G47&lt;=TODAY()+Paramètres!$B$8,"Échéance proche","À venir"))))))</f>
        <v/>
      </c>
      <c r="P47" s="23" t="n"/>
    </row>
    <row r="48" ht="24" customHeight="1">
      <c r="A48" s="22" t="n"/>
      <c r="B48" s="23" t="n"/>
      <c r="C48" s="22" t="n"/>
      <c r="D48" s="22" t="n"/>
      <c r="E48" s="23" t="n"/>
      <c r="F48" s="23" t="n"/>
      <c r="G48" s="27" t="n"/>
      <c r="H48" s="27" t="n"/>
      <c r="I48" s="22" t="n"/>
      <c r="J48" s="22" t="n"/>
      <c r="K48" s="19" t="n"/>
      <c r="L48" s="19" t="n"/>
      <c r="M48" s="8">
        <f>IF(OR($B48="",$G48="",Paramètres!$B$4=""),"",Paramètres!$B$4-$G48)</f>
        <v/>
      </c>
      <c r="N48" s="9">
        <f>IF(OR($K48="",$L48=""),"",$L48-$K48)</f>
        <v/>
      </c>
      <c r="O48" s="24">
        <f>IF($B48="","",IF(AND($I48="Terminé",$H48=""),"Date réalisée manquante",IF(OR($I48="Terminé",$I48="Annulé"),"Clôturée",IF($G48="","Date manquante",IF($G48&lt;TODAY(),"En retard",IF($G48&lt;=TODAY()+Paramètres!$B$8,"Échéance proche","À venir"))))))</f>
        <v/>
      </c>
      <c r="P48" s="23" t="n"/>
    </row>
    <row r="49" ht="24" customHeight="1">
      <c r="A49" s="22" t="n"/>
      <c r="B49" s="23" t="n"/>
      <c r="C49" s="22" t="n"/>
      <c r="D49" s="22" t="n"/>
      <c r="E49" s="23" t="n"/>
      <c r="F49" s="23" t="n"/>
      <c r="G49" s="27" t="n"/>
      <c r="H49" s="27" t="n"/>
      <c r="I49" s="22" t="n"/>
      <c r="J49" s="22" t="n"/>
      <c r="K49" s="19" t="n"/>
      <c r="L49" s="19" t="n"/>
      <c r="M49" s="11">
        <f>IF(OR($B49="",$G49="",Paramètres!$B$4=""),"",Paramètres!$B$4-$G49)</f>
        <v/>
      </c>
      <c r="N49" s="12">
        <f>IF(OR($K49="",$L49=""),"",$L49-$K49)</f>
        <v/>
      </c>
      <c r="O49" s="25">
        <f>IF($B49="","",IF(AND($I49="Terminé",$H49=""),"Date réalisée manquante",IF(OR($I49="Terminé",$I49="Annulé"),"Clôturée",IF($G49="","Date manquante",IF($G49&lt;TODAY(),"En retard",IF($G49&lt;=TODAY()+Paramètres!$B$8,"Échéance proche","À venir"))))))</f>
        <v/>
      </c>
      <c r="P49" s="23" t="n"/>
    </row>
    <row r="50" ht="24" customHeight="1">
      <c r="A50" s="22" t="n"/>
      <c r="B50" s="23" t="n"/>
      <c r="C50" s="22" t="n"/>
      <c r="D50" s="22" t="n"/>
      <c r="E50" s="23" t="n"/>
      <c r="F50" s="23" t="n"/>
      <c r="G50" s="27" t="n"/>
      <c r="H50" s="27" t="n"/>
      <c r="I50" s="22" t="n"/>
      <c r="J50" s="22" t="n"/>
      <c r="K50" s="19" t="n"/>
      <c r="L50" s="19" t="n"/>
      <c r="M50" s="8">
        <f>IF(OR($B50="",$G50="",Paramètres!$B$4=""),"",Paramètres!$B$4-$G50)</f>
        <v/>
      </c>
      <c r="N50" s="9">
        <f>IF(OR($K50="",$L50=""),"",$L50-$K50)</f>
        <v/>
      </c>
      <c r="O50" s="24">
        <f>IF($B50="","",IF(AND($I50="Terminé",$H50=""),"Date réalisée manquante",IF(OR($I50="Terminé",$I50="Annulé"),"Clôturée",IF($G50="","Date manquante",IF($G50&lt;TODAY(),"En retard",IF($G50&lt;=TODAY()+Paramètres!$B$8,"Échéance proche","À venir"))))))</f>
        <v/>
      </c>
      <c r="P50" s="23" t="n"/>
    </row>
    <row r="51" ht="24" customHeight="1">
      <c r="A51" s="22" t="n"/>
      <c r="B51" s="23" t="n"/>
      <c r="C51" s="22" t="n"/>
      <c r="D51" s="22" t="n"/>
      <c r="E51" s="23" t="n"/>
      <c r="F51" s="23" t="n"/>
      <c r="G51" s="27" t="n"/>
      <c r="H51" s="27" t="n"/>
      <c r="I51" s="22" t="n"/>
      <c r="J51" s="22" t="n"/>
      <c r="K51" s="19" t="n"/>
      <c r="L51" s="19" t="n"/>
      <c r="M51" s="11">
        <f>IF(OR($B51="",$G51="",Paramètres!$B$4=""),"",Paramètres!$B$4-$G51)</f>
        <v/>
      </c>
      <c r="N51" s="12">
        <f>IF(OR($K51="",$L51=""),"",$L51-$K51)</f>
        <v/>
      </c>
      <c r="O51" s="25">
        <f>IF($B51="","",IF(AND($I51="Terminé",$H51=""),"Date réalisée manquante",IF(OR($I51="Terminé",$I51="Annulé"),"Clôturée",IF($G51="","Date manquante",IF($G51&lt;TODAY(),"En retard",IF($G51&lt;=TODAY()+Paramètres!$B$8,"Échéance proche","À venir"))))))</f>
        <v/>
      </c>
      <c r="P51" s="23" t="n"/>
    </row>
    <row r="52" ht="24" customHeight="1">
      <c r="A52" s="22" t="n"/>
      <c r="B52" s="23" t="n"/>
      <c r="C52" s="22" t="n"/>
      <c r="D52" s="22" t="n"/>
      <c r="E52" s="23" t="n"/>
      <c r="F52" s="23" t="n"/>
      <c r="G52" s="27" t="n"/>
      <c r="H52" s="27" t="n"/>
      <c r="I52" s="22" t="n"/>
      <c r="J52" s="22" t="n"/>
      <c r="K52" s="19" t="n"/>
      <c r="L52" s="19" t="n"/>
      <c r="M52" s="8">
        <f>IF(OR($B52="",$G52="",Paramètres!$B$4=""),"",Paramètres!$B$4-$G52)</f>
        <v/>
      </c>
      <c r="N52" s="9">
        <f>IF(OR($K52="",$L52=""),"",$L52-$K52)</f>
        <v/>
      </c>
      <c r="O52" s="24">
        <f>IF($B52="","",IF(AND($I52="Terminé",$H52=""),"Date réalisée manquante",IF(OR($I52="Terminé",$I52="Annulé"),"Clôturée",IF($G52="","Date manquante",IF($G52&lt;TODAY(),"En retard",IF($G52&lt;=TODAY()+Paramètres!$B$8,"Échéance proche","À venir"))))))</f>
        <v/>
      </c>
      <c r="P52" s="23" t="n"/>
    </row>
    <row r="53" ht="24" customHeight="1">
      <c r="A53" s="22" t="n"/>
      <c r="B53" s="23" t="n"/>
      <c r="C53" s="22" t="n"/>
      <c r="D53" s="22" t="n"/>
      <c r="E53" s="23" t="n"/>
      <c r="F53" s="23" t="n"/>
      <c r="G53" s="27" t="n"/>
      <c r="H53" s="27" t="n"/>
      <c r="I53" s="22" t="n"/>
      <c r="J53" s="22" t="n"/>
      <c r="K53" s="19" t="n"/>
      <c r="L53" s="19" t="n"/>
      <c r="M53" s="11">
        <f>IF(OR($B53="",$G53="",Paramètres!$B$4=""),"",Paramètres!$B$4-$G53)</f>
        <v/>
      </c>
      <c r="N53" s="12">
        <f>IF(OR($K53="",$L53=""),"",$L53-$K53)</f>
        <v/>
      </c>
      <c r="O53" s="25">
        <f>IF($B53="","",IF(AND($I53="Terminé",$H53=""),"Date réalisée manquante",IF(OR($I53="Terminé",$I53="Annulé"),"Clôturée",IF($G53="","Date manquante",IF($G53&lt;TODAY(),"En retard",IF($G53&lt;=TODAY()+Paramètres!$B$8,"Échéance proche","À venir"))))))</f>
        <v/>
      </c>
      <c r="P53" s="23" t="n"/>
    </row>
    <row r="54" ht="24" customHeight="1">
      <c r="A54" s="22" t="n"/>
      <c r="B54" s="23" t="n"/>
      <c r="C54" s="22" t="n"/>
      <c r="D54" s="22" t="n"/>
      <c r="E54" s="23" t="n"/>
      <c r="F54" s="23" t="n"/>
      <c r="G54" s="27" t="n"/>
      <c r="H54" s="27" t="n"/>
      <c r="I54" s="22" t="n"/>
      <c r="J54" s="22" t="n"/>
      <c r="K54" s="19" t="n"/>
      <c r="L54" s="19" t="n"/>
      <c r="M54" s="8">
        <f>IF(OR($B54="",$G54="",Paramètres!$B$4=""),"",Paramètres!$B$4-$G54)</f>
        <v/>
      </c>
      <c r="N54" s="9">
        <f>IF(OR($K54="",$L54=""),"",$L54-$K54)</f>
        <v/>
      </c>
      <c r="O54" s="24">
        <f>IF($B54="","",IF(AND($I54="Terminé",$H54=""),"Date réalisée manquante",IF(OR($I54="Terminé",$I54="Annulé"),"Clôturée",IF($G54="","Date manquante",IF($G54&lt;TODAY(),"En retard",IF($G54&lt;=TODAY()+Paramètres!$B$8,"Échéance proche","À venir"))))))</f>
        <v/>
      </c>
      <c r="P54" s="23" t="n"/>
    </row>
    <row r="55" ht="24" customHeight="1">
      <c r="A55" s="22" t="n"/>
      <c r="B55" s="23" t="n"/>
      <c r="C55" s="22" t="n"/>
      <c r="D55" s="22" t="n"/>
      <c r="E55" s="23" t="n"/>
      <c r="F55" s="23" t="n"/>
      <c r="G55" s="27" t="n"/>
      <c r="H55" s="27" t="n"/>
      <c r="I55" s="22" t="n"/>
      <c r="J55" s="22" t="n"/>
      <c r="K55" s="19" t="n"/>
      <c r="L55" s="19" t="n"/>
      <c r="M55" s="11">
        <f>IF(OR($B55="",$G55="",Paramètres!$B$4=""),"",Paramètres!$B$4-$G55)</f>
        <v/>
      </c>
      <c r="N55" s="12">
        <f>IF(OR($K55="",$L55=""),"",$L55-$K55)</f>
        <v/>
      </c>
      <c r="O55" s="25">
        <f>IF($B55="","",IF(AND($I55="Terminé",$H55=""),"Date réalisée manquante",IF(OR($I55="Terminé",$I55="Annulé"),"Clôturée",IF($G55="","Date manquante",IF($G55&lt;TODAY(),"En retard",IF($G55&lt;=TODAY()+Paramètres!$B$8,"Échéance proche","À venir"))))))</f>
        <v/>
      </c>
      <c r="P55" s="23" t="n"/>
    </row>
    <row r="56" ht="24" customHeight="1">
      <c r="A56" s="22" t="n"/>
      <c r="B56" s="23" t="n"/>
      <c r="C56" s="22" t="n"/>
      <c r="D56" s="22" t="n"/>
      <c r="E56" s="23" t="n"/>
      <c r="F56" s="23" t="n"/>
      <c r="G56" s="27" t="n"/>
      <c r="H56" s="27" t="n"/>
      <c r="I56" s="22" t="n"/>
      <c r="J56" s="22" t="n"/>
      <c r="K56" s="19" t="n"/>
      <c r="L56" s="19" t="n"/>
      <c r="M56" s="8">
        <f>IF(OR($B56="",$G56="",Paramètres!$B$4=""),"",Paramètres!$B$4-$G56)</f>
        <v/>
      </c>
      <c r="N56" s="9">
        <f>IF(OR($K56="",$L56=""),"",$L56-$K56)</f>
        <v/>
      </c>
      <c r="O56" s="24">
        <f>IF($B56="","",IF(AND($I56="Terminé",$H56=""),"Date réalisée manquante",IF(OR($I56="Terminé",$I56="Annulé"),"Clôturée",IF($G56="","Date manquante",IF($G56&lt;TODAY(),"En retard",IF($G56&lt;=TODAY()+Paramètres!$B$8,"Échéance proche","À venir"))))))</f>
        <v/>
      </c>
      <c r="P56" s="23" t="n"/>
    </row>
    <row r="57" ht="24" customHeight="1">
      <c r="A57" s="22" t="n"/>
      <c r="B57" s="23" t="n"/>
      <c r="C57" s="22" t="n"/>
      <c r="D57" s="22" t="n"/>
      <c r="E57" s="23" t="n"/>
      <c r="F57" s="23" t="n"/>
      <c r="G57" s="27" t="n"/>
      <c r="H57" s="27" t="n"/>
      <c r="I57" s="22" t="n"/>
      <c r="J57" s="22" t="n"/>
      <c r="K57" s="19" t="n"/>
      <c r="L57" s="19" t="n"/>
      <c r="M57" s="11">
        <f>IF(OR($B57="",$G57="",Paramètres!$B$4=""),"",Paramètres!$B$4-$G57)</f>
        <v/>
      </c>
      <c r="N57" s="12">
        <f>IF(OR($K57="",$L57=""),"",$L57-$K57)</f>
        <v/>
      </c>
      <c r="O57" s="25">
        <f>IF($B57="","",IF(AND($I57="Terminé",$H57=""),"Date réalisée manquante",IF(OR($I57="Terminé",$I57="Annulé"),"Clôturée",IF($G57="","Date manquante",IF($G57&lt;TODAY(),"En retard",IF($G57&lt;=TODAY()+Paramètres!$B$8,"Échéance proche","À venir"))))))</f>
        <v/>
      </c>
      <c r="P57" s="23" t="n"/>
    </row>
    <row r="58" ht="24" customHeight="1">
      <c r="A58" s="22" t="n"/>
      <c r="B58" s="23" t="n"/>
      <c r="C58" s="22" t="n"/>
      <c r="D58" s="22" t="n"/>
      <c r="E58" s="23" t="n"/>
      <c r="F58" s="23" t="n"/>
      <c r="G58" s="27" t="n"/>
      <c r="H58" s="27" t="n"/>
      <c r="I58" s="22" t="n"/>
      <c r="J58" s="22" t="n"/>
      <c r="K58" s="19" t="n"/>
      <c r="L58" s="19" t="n"/>
      <c r="M58" s="8">
        <f>IF(OR($B58="",$G58="",Paramètres!$B$4=""),"",Paramètres!$B$4-$G58)</f>
        <v/>
      </c>
      <c r="N58" s="9">
        <f>IF(OR($K58="",$L58=""),"",$L58-$K58)</f>
        <v/>
      </c>
      <c r="O58" s="24">
        <f>IF($B58="","",IF(AND($I58="Terminé",$H58=""),"Date réalisée manquante",IF(OR($I58="Terminé",$I58="Annulé"),"Clôturée",IF($G58="","Date manquante",IF($G58&lt;TODAY(),"En retard",IF($G58&lt;=TODAY()+Paramètres!$B$8,"Échéance proche","À venir"))))))</f>
        <v/>
      </c>
      <c r="P58" s="23" t="n"/>
    </row>
    <row r="59" ht="24" customHeight="1">
      <c r="A59" s="22" t="n"/>
      <c r="B59" s="23" t="n"/>
      <c r="C59" s="22" t="n"/>
      <c r="D59" s="22" t="n"/>
      <c r="E59" s="23" t="n"/>
      <c r="F59" s="23" t="n"/>
      <c r="G59" s="27" t="n"/>
      <c r="H59" s="27" t="n"/>
      <c r="I59" s="22" t="n"/>
      <c r="J59" s="22" t="n"/>
      <c r="K59" s="19" t="n"/>
      <c r="L59" s="19" t="n"/>
      <c r="M59" s="11">
        <f>IF(OR($B59="",$G59="",Paramètres!$B$4=""),"",Paramètres!$B$4-$G59)</f>
        <v/>
      </c>
      <c r="N59" s="12">
        <f>IF(OR($K59="",$L59=""),"",$L59-$K59)</f>
        <v/>
      </c>
      <c r="O59" s="25">
        <f>IF($B59="","",IF(AND($I59="Terminé",$H59=""),"Date réalisée manquante",IF(OR($I59="Terminé",$I59="Annulé"),"Clôturée",IF($G59="","Date manquante",IF($G59&lt;TODAY(),"En retard",IF($G59&lt;=TODAY()+Paramètres!$B$8,"Échéance proche","À venir"))))))</f>
        <v/>
      </c>
      <c r="P59" s="23" t="n"/>
    </row>
    <row r="60" ht="24" customHeight="1">
      <c r="A60" s="22" t="n"/>
      <c r="B60" s="23" t="n"/>
      <c r="C60" s="22" t="n"/>
      <c r="D60" s="22" t="n"/>
      <c r="E60" s="23" t="n"/>
      <c r="F60" s="23" t="n"/>
      <c r="G60" s="27" t="n"/>
      <c r="H60" s="27" t="n"/>
      <c r="I60" s="22" t="n"/>
      <c r="J60" s="22" t="n"/>
      <c r="K60" s="19" t="n"/>
      <c r="L60" s="19" t="n"/>
      <c r="M60" s="8">
        <f>IF(OR($B60="",$G60="",Paramètres!$B$4=""),"",Paramètres!$B$4-$G60)</f>
        <v/>
      </c>
      <c r="N60" s="9">
        <f>IF(OR($K60="",$L60=""),"",$L60-$K60)</f>
        <v/>
      </c>
      <c r="O60" s="24">
        <f>IF($B60="","",IF(AND($I60="Terminé",$H60=""),"Date réalisée manquante",IF(OR($I60="Terminé",$I60="Annulé"),"Clôturée",IF($G60="","Date manquante",IF($G60&lt;TODAY(),"En retard",IF($G60&lt;=TODAY()+Paramètres!$B$8,"Échéance proche","À venir"))))))</f>
        <v/>
      </c>
      <c r="P60" s="23" t="n"/>
    </row>
    <row r="61" ht="24" customHeight="1">
      <c r="A61" s="22" t="n"/>
      <c r="B61" s="23" t="n"/>
      <c r="C61" s="22" t="n"/>
      <c r="D61" s="22" t="n"/>
      <c r="E61" s="23" t="n"/>
      <c r="F61" s="23" t="n"/>
      <c r="G61" s="27" t="n"/>
      <c r="H61" s="27" t="n"/>
      <c r="I61" s="22" t="n"/>
      <c r="J61" s="22" t="n"/>
      <c r="K61" s="19" t="n"/>
      <c r="L61" s="19" t="n"/>
      <c r="M61" s="11">
        <f>IF(OR($B61="",$G61="",Paramètres!$B$4=""),"",Paramètres!$B$4-$G61)</f>
        <v/>
      </c>
      <c r="N61" s="12">
        <f>IF(OR($K61="",$L61=""),"",$L61-$K61)</f>
        <v/>
      </c>
      <c r="O61" s="25">
        <f>IF($B61="","",IF(AND($I61="Terminé",$H61=""),"Date réalisée manquante",IF(OR($I61="Terminé",$I61="Annulé"),"Clôturée",IF($G61="","Date manquante",IF($G61&lt;TODAY(),"En retard",IF($G61&lt;=TODAY()+Paramètres!$B$8,"Échéance proche","À venir"))))))</f>
        <v/>
      </c>
      <c r="P61" s="23" t="n"/>
    </row>
    <row r="62" ht="24" customHeight="1">
      <c r="A62" s="22" t="n"/>
      <c r="B62" s="23" t="n"/>
      <c r="C62" s="22" t="n"/>
      <c r="D62" s="22" t="n"/>
      <c r="E62" s="23" t="n"/>
      <c r="F62" s="23" t="n"/>
      <c r="G62" s="27" t="n"/>
      <c r="H62" s="27" t="n"/>
      <c r="I62" s="22" t="n"/>
      <c r="J62" s="22" t="n"/>
      <c r="K62" s="19" t="n"/>
      <c r="L62" s="19" t="n"/>
      <c r="M62" s="8">
        <f>IF(OR($B62="",$G62="",Paramètres!$B$4=""),"",Paramètres!$B$4-$G62)</f>
        <v/>
      </c>
      <c r="N62" s="9">
        <f>IF(OR($K62="",$L62=""),"",$L62-$K62)</f>
        <v/>
      </c>
      <c r="O62" s="24">
        <f>IF($B62="","",IF(AND($I62="Terminé",$H62=""),"Date réalisée manquante",IF(OR($I62="Terminé",$I62="Annulé"),"Clôturée",IF($G62="","Date manquante",IF($G62&lt;TODAY(),"En retard",IF($G62&lt;=TODAY()+Paramètres!$B$8,"Échéance proche","À venir"))))))</f>
        <v/>
      </c>
      <c r="P62" s="23" t="n"/>
    </row>
    <row r="63" ht="24" customHeight="1">
      <c r="A63" s="22" t="n"/>
      <c r="B63" s="23" t="n"/>
      <c r="C63" s="22" t="n"/>
      <c r="D63" s="22" t="n"/>
      <c r="E63" s="23" t="n"/>
      <c r="F63" s="23" t="n"/>
      <c r="G63" s="27" t="n"/>
      <c r="H63" s="27" t="n"/>
      <c r="I63" s="22" t="n"/>
      <c r="J63" s="22" t="n"/>
      <c r="K63" s="19" t="n"/>
      <c r="L63" s="19" t="n"/>
      <c r="M63" s="11">
        <f>IF(OR($B63="",$G63="",Paramètres!$B$4=""),"",Paramètres!$B$4-$G63)</f>
        <v/>
      </c>
      <c r="N63" s="12">
        <f>IF(OR($K63="",$L63=""),"",$L63-$K63)</f>
        <v/>
      </c>
      <c r="O63" s="25">
        <f>IF($B63="","",IF(AND($I63="Terminé",$H63=""),"Date réalisée manquante",IF(OR($I63="Terminé",$I63="Annulé"),"Clôturée",IF($G63="","Date manquante",IF($G63&lt;TODAY(),"En retard",IF($G63&lt;=TODAY()+Paramètres!$B$8,"Échéance proche","À venir"))))))</f>
        <v/>
      </c>
      <c r="P63" s="23" t="n"/>
    </row>
    <row r="64" ht="24" customHeight="1">
      <c r="A64" s="22" t="n"/>
      <c r="B64" s="23" t="n"/>
      <c r="C64" s="22" t="n"/>
      <c r="D64" s="22" t="n"/>
      <c r="E64" s="23" t="n"/>
      <c r="F64" s="23" t="n"/>
      <c r="G64" s="27" t="n"/>
      <c r="H64" s="27" t="n"/>
      <c r="I64" s="22" t="n"/>
      <c r="J64" s="22" t="n"/>
      <c r="K64" s="19" t="n"/>
      <c r="L64" s="19" t="n"/>
      <c r="M64" s="8">
        <f>IF(OR($B64="",$G64="",Paramètres!$B$4=""),"",Paramètres!$B$4-$G64)</f>
        <v/>
      </c>
      <c r="N64" s="9">
        <f>IF(OR($K64="",$L64=""),"",$L64-$K64)</f>
        <v/>
      </c>
      <c r="O64" s="24">
        <f>IF($B64="","",IF(AND($I64="Terminé",$H64=""),"Date réalisée manquante",IF(OR($I64="Terminé",$I64="Annulé"),"Clôturée",IF($G64="","Date manquante",IF($G64&lt;TODAY(),"En retard",IF($G64&lt;=TODAY()+Paramètres!$B$8,"Échéance proche","À venir"))))))</f>
        <v/>
      </c>
      <c r="P64" s="23" t="n"/>
    </row>
    <row r="65" ht="24" customHeight="1">
      <c r="A65" s="22" t="n"/>
      <c r="B65" s="23" t="n"/>
      <c r="C65" s="22" t="n"/>
      <c r="D65" s="22" t="n"/>
      <c r="E65" s="23" t="n"/>
      <c r="F65" s="23" t="n"/>
      <c r="G65" s="27" t="n"/>
      <c r="H65" s="27" t="n"/>
      <c r="I65" s="22" t="n"/>
      <c r="J65" s="22" t="n"/>
      <c r="K65" s="19" t="n"/>
      <c r="L65" s="19" t="n"/>
      <c r="M65" s="11">
        <f>IF(OR($B65="",$G65="",Paramètres!$B$4=""),"",Paramètres!$B$4-$G65)</f>
        <v/>
      </c>
      <c r="N65" s="12">
        <f>IF(OR($K65="",$L65=""),"",$L65-$K65)</f>
        <v/>
      </c>
      <c r="O65" s="25">
        <f>IF($B65="","",IF(AND($I65="Terminé",$H65=""),"Date réalisée manquante",IF(OR($I65="Terminé",$I65="Annulé"),"Clôturée",IF($G65="","Date manquante",IF($G65&lt;TODAY(),"En retard",IF($G65&lt;=TODAY()+Paramètres!$B$8,"Échéance proche","À venir"))))))</f>
        <v/>
      </c>
      <c r="P65" s="23" t="n"/>
    </row>
    <row r="66" ht="24" customHeight="1">
      <c r="A66" s="22" t="n"/>
      <c r="B66" s="23" t="n"/>
      <c r="C66" s="22" t="n"/>
      <c r="D66" s="22" t="n"/>
      <c r="E66" s="23" t="n"/>
      <c r="F66" s="23" t="n"/>
      <c r="G66" s="27" t="n"/>
      <c r="H66" s="27" t="n"/>
      <c r="I66" s="22" t="n"/>
      <c r="J66" s="22" t="n"/>
      <c r="K66" s="19" t="n"/>
      <c r="L66" s="19" t="n"/>
      <c r="M66" s="8">
        <f>IF(OR($B66="",$G66="",Paramètres!$B$4=""),"",Paramètres!$B$4-$G66)</f>
        <v/>
      </c>
      <c r="N66" s="9">
        <f>IF(OR($K66="",$L66=""),"",$L66-$K66)</f>
        <v/>
      </c>
      <c r="O66" s="24">
        <f>IF($B66="","",IF(AND($I66="Terminé",$H66=""),"Date réalisée manquante",IF(OR($I66="Terminé",$I66="Annulé"),"Clôturée",IF($G66="","Date manquante",IF($G66&lt;TODAY(),"En retard",IF($G66&lt;=TODAY()+Paramètres!$B$8,"Échéance proche","À venir"))))))</f>
        <v/>
      </c>
      <c r="P66" s="23" t="n"/>
    </row>
    <row r="67" ht="24" customHeight="1">
      <c r="A67" s="22" t="n"/>
      <c r="B67" s="23" t="n"/>
      <c r="C67" s="22" t="n"/>
      <c r="D67" s="22" t="n"/>
      <c r="E67" s="23" t="n"/>
      <c r="F67" s="23" t="n"/>
      <c r="G67" s="27" t="n"/>
      <c r="H67" s="27" t="n"/>
      <c r="I67" s="22" t="n"/>
      <c r="J67" s="22" t="n"/>
      <c r="K67" s="19" t="n"/>
      <c r="L67" s="19" t="n"/>
      <c r="M67" s="11">
        <f>IF(OR($B67="",$G67="",Paramètres!$B$4=""),"",Paramètres!$B$4-$G67)</f>
        <v/>
      </c>
      <c r="N67" s="12">
        <f>IF(OR($K67="",$L67=""),"",$L67-$K67)</f>
        <v/>
      </c>
      <c r="O67" s="25">
        <f>IF($B67="","",IF(AND($I67="Terminé",$H67=""),"Date réalisée manquante",IF(OR($I67="Terminé",$I67="Annulé"),"Clôturée",IF($G67="","Date manquante",IF($G67&lt;TODAY(),"En retard",IF($G67&lt;=TODAY()+Paramètres!$B$8,"Échéance proche","À venir"))))))</f>
        <v/>
      </c>
      <c r="P67" s="23" t="n"/>
    </row>
    <row r="68" ht="24" customHeight="1">
      <c r="A68" s="22" t="n"/>
      <c r="B68" s="23" t="n"/>
      <c r="C68" s="22" t="n"/>
      <c r="D68" s="22" t="n"/>
      <c r="E68" s="23" t="n"/>
      <c r="F68" s="23" t="n"/>
      <c r="G68" s="27" t="n"/>
      <c r="H68" s="27" t="n"/>
      <c r="I68" s="22" t="n"/>
      <c r="J68" s="22" t="n"/>
      <c r="K68" s="19" t="n"/>
      <c r="L68" s="19" t="n"/>
      <c r="M68" s="8">
        <f>IF(OR($B68="",$G68="",Paramètres!$B$4=""),"",Paramètres!$B$4-$G68)</f>
        <v/>
      </c>
      <c r="N68" s="9">
        <f>IF(OR($K68="",$L68=""),"",$L68-$K68)</f>
        <v/>
      </c>
      <c r="O68" s="24">
        <f>IF($B68="","",IF(AND($I68="Terminé",$H68=""),"Date réalisée manquante",IF(OR($I68="Terminé",$I68="Annulé"),"Clôturée",IF($G68="","Date manquante",IF($G68&lt;TODAY(),"En retard",IF($G68&lt;=TODAY()+Paramètres!$B$8,"Échéance proche","À venir"))))))</f>
        <v/>
      </c>
      <c r="P68" s="23" t="n"/>
    </row>
    <row r="69" ht="24" customHeight="1">
      <c r="A69" s="22" t="n"/>
      <c r="B69" s="23" t="n"/>
      <c r="C69" s="22" t="n"/>
      <c r="D69" s="22" t="n"/>
      <c r="E69" s="23" t="n"/>
      <c r="F69" s="23" t="n"/>
      <c r="G69" s="27" t="n"/>
      <c r="H69" s="27" t="n"/>
      <c r="I69" s="22" t="n"/>
      <c r="J69" s="22" t="n"/>
      <c r="K69" s="19" t="n"/>
      <c r="L69" s="19" t="n"/>
      <c r="M69" s="11">
        <f>IF(OR($B69="",$G69="",Paramètres!$B$4=""),"",Paramètres!$B$4-$G69)</f>
        <v/>
      </c>
      <c r="N69" s="12">
        <f>IF(OR($K69="",$L69=""),"",$L69-$K69)</f>
        <v/>
      </c>
      <c r="O69" s="25">
        <f>IF($B69="","",IF(AND($I69="Terminé",$H69=""),"Date réalisée manquante",IF(OR($I69="Terminé",$I69="Annulé"),"Clôturée",IF($G69="","Date manquante",IF($G69&lt;TODAY(),"En retard",IF($G69&lt;=TODAY()+Paramètres!$B$8,"Échéance proche","À venir"))))))</f>
        <v/>
      </c>
      <c r="P69" s="23" t="n"/>
    </row>
    <row r="70" ht="24" customHeight="1">
      <c r="A70" s="22" t="n"/>
      <c r="B70" s="23" t="n"/>
      <c r="C70" s="22" t="n"/>
      <c r="D70" s="22" t="n"/>
      <c r="E70" s="23" t="n"/>
      <c r="F70" s="23" t="n"/>
      <c r="G70" s="27" t="n"/>
      <c r="H70" s="27" t="n"/>
      <c r="I70" s="22" t="n"/>
      <c r="J70" s="22" t="n"/>
      <c r="K70" s="19" t="n"/>
      <c r="L70" s="19" t="n"/>
      <c r="M70" s="8">
        <f>IF(OR($B70="",$G70="",Paramètres!$B$4=""),"",Paramètres!$B$4-$G70)</f>
        <v/>
      </c>
      <c r="N70" s="9">
        <f>IF(OR($K70="",$L70=""),"",$L70-$K70)</f>
        <v/>
      </c>
      <c r="O70" s="24">
        <f>IF($B70="","",IF(AND($I70="Terminé",$H70=""),"Date réalisée manquante",IF(OR($I70="Terminé",$I70="Annulé"),"Clôturée",IF($G70="","Date manquante",IF($G70&lt;TODAY(),"En retard",IF($G70&lt;=TODAY()+Paramètres!$B$8,"Échéance proche","À venir"))))))</f>
        <v/>
      </c>
      <c r="P70" s="23" t="n"/>
    </row>
    <row r="71" ht="24" customHeight="1">
      <c r="A71" s="22" t="n"/>
      <c r="B71" s="23" t="n"/>
      <c r="C71" s="22" t="n"/>
      <c r="D71" s="22" t="n"/>
      <c r="E71" s="23" t="n"/>
      <c r="F71" s="23" t="n"/>
      <c r="G71" s="27" t="n"/>
      <c r="H71" s="27" t="n"/>
      <c r="I71" s="22" t="n"/>
      <c r="J71" s="22" t="n"/>
      <c r="K71" s="19" t="n"/>
      <c r="L71" s="19" t="n"/>
      <c r="M71" s="11">
        <f>IF(OR($B71="",$G71="",Paramètres!$B$4=""),"",Paramètres!$B$4-$G71)</f>
        <v/>
      </c>
      <c r="N71" s="12">
        <f>IF(OR($K71="",$L71=""),"",$L71-$K71)</f>
        <v/>
      </c>
      <c r="O71" s="25">
        <f>IF($B71="","",IF(AND($I71="Terminé",$H71=""),"Date réalisée manquante",IF(OR($I71="Terminé",$I71="Annulé"),"Clôturée",IF($G71="","Date manquante",IF($G71&lt;TODAY(),"En retard",IF($G71&lt;=TODAY()+Paramètres!$B$8,"Échéance proche","À venir"))))))</f>
        <v/>
      </c>
      <c r="P71" s="23" t="n"/>
    </row>
    <row r="72" ht="24" customHeight="1">
      <c r="A72" s="22" t="n"/>
      <c r="B72" s="23" t="n"/>
      <c r="C72" s="22" t="n"/>
      <c r="D72" s="22" t="n"/>
      <c r="E72" s="23" t="n"/>
      <c r="F72" s="23" t="n"/>
      <c r="G72" s="27" t="n"/>
      <c r="H72" s="27" t="n"/>
      <c r="I72" s="22" t="n"/>
      <c r="J72" s="22" t="n"/>
      <c r="K72" s="19" t="n"/>
      <c r="L72" s="19" t="n"/>
      <c r="M72" s="8">
        <f>IF(OR($B72="",$G72="",Paramètres!$B$4=""),"",Paramètres!$B$4-$G72)</f>
        <v/>
      </c>
      <c r="N72" s="9">
        <f>IF(OR($K72="",$L72=""),"",$L72-$K72)</f>
        <v/>
      </c>
      <c r="O72" s="24">
        <f>IF($B72="","",IF(AND($I72="Terminé",$H72=""),"Date réalisée manquante",IF(OR($I72="Terminé",$I72="Annulé"),"Clôturée",IF($G72="","Date manquante",IF($G72&lt;TODAY(),"En retard",IF($G72&lt;=TODAY()+Paramètres!$B$8,"Échéance proche","À venir"))))))</f>
        <v/>
      </c>
      <c r="P72" s="23" t="n"/>
    </row>
    <row r="73" ht="24" customHeight="1">
      <c r="A73" s="22" t="n"/>
      <c r="B73" s="23" t="n"/>
      <c r="C73" s="22" t="n"/>
      <c r="D73" s="22" t="n"/>
      <c r="E73" s="23" t="n"/>
      <c r="F73" s="23" t="n"/>
      <c r="G73" s="27" t="n"/>
      <c r="H73" s="27" t="n"/>
      <c r="I73" s="22" t="n"/>
      <c r="J73" s="22" t="n"/>
      <c r="K73" s="19" t="n"/>
      <c r="L73" s="19" t="n"/>
      <c r="M73" s="11">
        <f>IF(OR($B73="",$G73="",Paramètres!$B$4=""),"",Paramètres!$B$4-$G73)</f>
        <v/>
      </c>
      <c r="N73" s="12">
        <f>IF(OR($K73="",$L73=""),"",$L73-$K73)</f>
        <v/>
      </c>
      <c r="O73" s="25">
        <f>IF($B73="","",IF(AND($I73="Terminé",$H73=""),"Date réalisée manquante",IF(OR($I73="Terminé",$I73="Annulé"),"Clôturée",IF($G73="","Date manquante",IF($G73&lt;TODAY(),"En retard",IF($G73&lt;=TODAY()+Paramètres!$B$8,"Échéance proche","À venir"))))))</f>
        <v/>
      </c>
      <c r="P73" s="23" t="n"/>
    </row>
    <row r="74" ht="24" customHeight="1">
      <c r="A74" s="22" t="n"/>
      <c r="B74" s="23" t="n"/>
      <c r="C74" s="22" t="n"/>
      <c r="D74" s="22" t="n"/>
      <c r="E74" s="23" t="n"/>
      <c r="F74" s="23" t="n"/>
      <c r="G74" s="27" t="n"/>
      <c r="H74" s="27" t="n"/>
      <c r="I74" s="22" t="n"/>
      <c r="J74" s="22" t="n"/>
      <c r="K74" s="19" t="n"/>
      <c r="L74" s="19" t="n"/>
      <c r="M74" s="8">
        <f>IF(OR($B74="",$G74="",Paramètres!$B$4=""),"",Paramètres!$B$4-$G74)</f>
        <v/>
      </c>
      <c r="N74" s="9">
        <f>IF(OR($K74="",$L74=""),"",$L74-$K74)</f>
        <v/>
      </c>
      <c r="O74" s="24">
        <f>IF($B74="","",IF(AND($I74="Terminé",$H74=""),"Date réalisée manquante",IF(OR($I74="Terminé",$I74="Annulé"),"Clôturée",IF($G74="","Date manquante",IF($G74&lt;TODAY(),"En retard",IF($G74&lt;=TODAY()+Paramètres!$B$8,"Échéance proche","À venir"))))))</f>
        <v/>
      </c>
      <c r="P74" s="23" t="n"/>
    </row>
    <row r="75" ht="24" customHeight="1">
      <c r="A75" s="22" t="n"/>
      <c r="B75" s="23" t="n"/>
      <c r="C75" s="22" t="n"/>
      <c r="D75" s="22" t="n"/>
      <c r="E75" s="23" t="n"/>
      <c r="F75" s="23" t="n"/>
      <c r="G75" s="27" t="n"/>
      <c r="H75" s="27" t="n"/>
      <c r="I75" s="22" t="n"/>
      <c r="J75" s="22" t="n"/>
      <c r="K75" s="19" t="n"/>
      <c r="L75" s="19" t="n"/>
      <c r="M75" s="11">
        <f>IF(OR($B75="",$G75="",Paramètres!$B$4=""),"",Paramètres!$B$4-$G75)</f>
        <v/>
      </c>
      <c r="N75" s="12">
        <f>IF(OR($K75="",$L75=""),"",$L75-$K75)</f>
        <v/>
      </c>
      <c r="O75" s="25">
        <f>IF($B75="","",IF(AND($I75="Terminé",$H75=""),"Date réalisée manquante",IF(OR($I75="Terminé",$I75="Annulé"),"Clôturée",IF($G75="","Date manquante",IF($G75&lt;TODAY(),"En retard",IF($G75&lt;=TODAY()+Paramètres!$B$8,"Échéance proche","À venir"))))))</f>
        <v/>
      </c>
      <c r="P75" s="23" t="n"/>
    </row>
    <row r="76" ht="24" customHeight="1">
      <c r="A76" s="22" t="n"/>
      <c r="B76" s="23" t="n"/>
      <c r="C76" s="22" t="n"/>
      <c r="D76" s="22" t="n"/>
      <c r="E76" s="23" t="n"/>
      <c r="F76" s="23" t="n"/>
      <c r="G76" s="27" t="n"/>
      <c r="H76" s="27" t="n"/>
      <c r="I76" s="22" t="n"/>
      <c r="J76" s="22" t="n"/>
      <c r="K76" s="19" t="n"/>
      <c r="L76" s="19" t="n"/>
      <c r="M76" s="8">
        <f>IF(OR($B76="",$G76="",Paramètres!$B$4=""),"",Paramètres!$B$4-$G76)</f>
        <v/>
      </c>
      <c r="N76" s="9">
        <f>IF(OR($K76="",$L76=""),"",$L76-$K76)</f>
        <v/>
      </c>
      <c r="O76" s="24">
        <f>IF($B76="","",IF(AND($I76="Terminé",$H76=""),"Date réalisée manquante",IF(OR($I76="Terminé",$I76="Annulé"),"Clôturée",IF($G76="","Date manquante",IF($G76&lt;TODAY(),"En retard",IF($G76&lt;=TODAY()+Paramètres!$B$8,"Échéance proche","À venir"))))))</f>
        <v/>
      </c>
      <c r="P76" s="23" t="n"/>
    </row>
    <row r="77" ht="24" customHeight="1">
      <c r="A77" s="22" t="n"/>
      <c r="B77" s="23" t="n"/>
      <c r="C77" s="22" t="n"/>
      <c r="D77" s="22" t="n"/>
      <c r="E77" s="23" t="n"/>
      <c r="F77" s="23" t="n"/>
      <c r="G77" s="27" t="n"/>
      <c r="H77" s="27" t="n"/>
      <c r="I77" s="22" t="n"/>
      <c r="J77" s="22" t="n"/>
      <c r="K77" s="19" t="n"/>
      <c r="L77" s="19" t="n"/>
      <c r="M77" s="11">
        <f>IF(OR($B77="",$G77="",Paramètres!$B$4=""),"",Paramètres!$B$4-$G77)</f>
        <v/>
      </c>
      <c r="N77" s="12">
        <f>IF(OR($K77="",$L77=""),"",$L77-$K77)</f>
        <v/>
      </c>
      <c r="O77" s="25">
        <f>IF($B77="","",IF(AND($I77="Terminé",$H77=""),"Date réalisée manquante",IF(OR($I77="Terminé",$I77="Annulé"),"Clôturée",IF($G77="","Date manquante",IF($G77&lt;TODAY(),"En retard",IF($G77&lt;=TODAY()+Paramètres!$B$8,"Échéance proche","À venir"))))))</f>
        <v/>
      </c>
      <c r="P77" s="23" t="n"/>
    </row>
    <row r="78" ht="24" customHeight="1">
      <c r="A78" s="22" t="n"/>
      <c r="B78" s="23" t="n"/>
      <c r="C78" s="22" t="n"/>
      <c r="D78" s="22" t="n"/>
      <c r="E78" s="23" t="n"/>
      <c r="F78" s="23" t="n"/>
      <c r="G78" s="27" t="n"/>
      <c r="H78" s="27" t="n"/>
      <c r="I78" s="22" t="n"/>
      <c r="J78" s="22" t="n"/>
      <c r="K78" s="19" t="n"/>
      <c r="L78" s="19" t="n"/>
      <c r="M78" s="8">
        <f>IF(OR($B78="",$G78="",Paramètres!$B$4=""),"",Paramètres!$B$4-$G78)</f>
        <v/>
      </c>
      <c r="N78" s="9">
        <f>IF(OR($K78="",$L78=""),"",$L78-$K78)</f>
        <v/>
      </c>
      <c r="O78" s="24">
        <f>IF($B78="","",IF(AND($I78="Terminé",$H78=""),"Date réalisée manquante",IF(OR($I78="Terminé",$I78="Annulé"),"Clôturée",IF($G78="","Date manquante",IF($G78&lt;TODAY(),"En retard",IF($G78&lt;=TODAY()+Paramètres!$B$8,"Échéance proche","À venir"))))))</f>
        <v/>
      </c>
      <c r="P78" s="23" t="n"/>
    </row>
    <row r="79" ht="24" customHeight="1">
      <c r="A79" s="22" t="n"/>
      <c r="B79" s="23" t="n"/>
      <c r="C79" s="22" t="n"/>
      <c r="D79" s="22" t="n"/>
      <c r="E79" s="23" t="n"/>
      <c r="F79" s="23" t="n"/>
      <c r="G79" s="27" t="n"/>
      <c r="H79" s="27" t="n"/>
      <c r="I79" s="22" t="n"/>
      <c r="J79" s="22" t="n"/>
      <c r="K79" s="19" t="n"/>
      <c r="L79" s="19" t="n"/>
      <c r="M79" s="11">
        <f>IF(OR($B79="",$G79="",Paramètres!$B$4=""),"",Paramètres!$B$4-$G79)</f>
        <v/>
      </c>
      <c r="N79" s="12">
        <f>IF(OR($K79="",$L79=""),"",$L79-$K79)</f>
        <v/>
      </c>
      <c r="O79" s="25">
        <f>IF($B79="","",IF(AND($I79="Terminé",$H79=""),"Date réalisée manquante",IF(OR($I79="Terminé",$I79="Annulé"),"Clôturée",IF($G79="","Date manquante",IF($G79&lt;TODAY(),"En retard",IF($G79&lt;=TODAY()+Paramètres!$B$8,"Échéance proche","À venir"))))))</f>
        <v/>
      </c>
      <c r="P79" s="23" t="n"/>
    </row>
    <row r="80" ht="24" customHeight="1">
      <c r="A80" s="22" t="n"/>
      <c r="B80" s="23" t="n"/>
      <c r="C80" s="22" t="n"/>
      <c r="D80" s="22" t="n"/>
      <c r="E80" s="23" t="n"/>
      <c r="F80" s="23" t="n"/>
      <c r="G80" s="27" t="n"/>
      <c r="H80" s="27" t="n"/>
      <c r="I80" s="22" t="n"/>
      <c r="J80" s="22" t="n"/>
      <c r="K80" s="19" t="n"/>
      <c r="L80" s="19" t="n"/>
      <c r="M80" s="8">
        <f>IF(OR($B80="",$G80="",Paramètres!$B$4=""),"",Paramètres!$B$4-$G80)</f>
        <v/>
      </c>
      <c r="N80" s="9">
        <f>IF(OR($K80="",$L80=""),"",$L80-$K80)</f>
        <v/>
      </c>
      <c r="O80" s="24">
        <f>IF($B80="","",IF(AND($I80="Terminé",$H80=""),"Date réalisée manquante",IF(OR($I80="Terminé",$I80="Annulé"),"Clôturée",IF($G80="","Date manquante",IF($G80&lt;TODAY(),"En retard",IF($G80&lt;=TODAY()+Paramètres!$B$8,"Échéance proche","À venir"))))))</f>
        <v/>
      </c>
      <c r="P80" s="23" t="n"/>
    </row>
    <row r="81" ht="24" customHeight="1">
      <c r="A81" s="22" t="n"/>
      <c r="B81" s="23" t="n"/>
      <c r="C81" s="22" t="n"/>
      <c r="D81" s="22" t="n"/>
      <c r="E81" s="23" t="n"/>
      <c r="F81" s="23" t="n"/>
      <c r="G81" s="27" t="n"/>
      <c r="H81" s="27" t="n"/>
      <c r="I81" s="22" t="n"/>
      <c r="J81" s="22" t="n"/>
      <c r="K81" s="19" t="n"/>
      <c r="L81" s="19" t="n"/>
      <c r="M81" s="11">
        <f>IF(OR($B81="",$G81="",Paramètres!$B$4=""),"",Paramètres!$B$4-$G81)</f>
        <v/>
      </c>
      <c r="N81" s="12">
        <f>IF(OR($K81="",$L81=""),"",$L81-$K81)</f>
        <v/>
      </c>
      <c r="O81" s="25">
        <f>IF($B81="","",IF(AND($I81="Terminé",$H81=""),"Date réalisée manquante",IF(OR($I81="Terminé",$I81="Annulé"),"Clôturée",IF($G81="","Date manquante",IF($G81&lt;TODAY(),"En retard",IF($G81&lt;=TODAY()+Paramètres!$B$8,"Échéance proche","À venir"))))))</f>
        <v/>
      </c>
      <c r="P81" s="23" t="n"/>
    </row>
    <row r="82" ht="24" customHeight="1">
      <c r="A82" s="22" t="n"/>
      <c r="B82" s="23" t="n"/>
      <c r="C82" s="22" t="n"/>
      <c r="D82" s="22" t="n"/>
      <c r="E82" s="23" t="n"/>
      <c r="F82" s="23" t="n"/>
      <c r="G82" s="27" t="n"/>
      <c r="H82" s="27" t="n"/>
      <c r="I82" s="22" t="n"/>
      <c r="J82" s="22" t="n"/>
      <c r="K82" s="19" t="n"/>
      <c r="L82" s="19" t="n"/>
      <c r="M82" s="8">
        <f>IF(OR($B82="",$G82="",Paramètres!$B$4=""),"",Paramètres!$B$4-$G82)</f>
        <v/>
      </c>
      <c r="N82" s="9">
        <f>IF(OR($K82="",$L82=""),"",$L82-$K82)</f>
        <v/>
      </c>
      <c r="O82" s="24">
        <f>IF($B82="","",IF(AND($I82="Terminé",$H82=""),"Date réalisée manquante",IF(OR($I82="Terminé",$I82="Annulé"),"Clôturée",IF($G82="","Date manquante",IF($G82&lt;TODAY(),"En retard",IF($G82&lt;=TODAY()+Paramètres!$B$8,"Échéance proche","À venir"))))))</f>
        <v/>
      </c>
      <c r="P82" s="23" t="n"/>
    </row>
    <row r="83" ht="24" customHeight="1">
      <c r="A83" s="22" t="n"/>
      <c r="B83" s="23" t="n"/>
      <c r="C83" s="22" t="n"/>
      <c r="D83" s="22" t="n"/>
      <c r="E83" s="23" t="n"/>
      <c r="F83" s="23" t="n"/>
      <c r="G83" s="27" t="n"/>
      <c r="H83" s="27" t="n"/>
      <c r="I83" s="22" t="n"/>
      <c r="J83" s="22" t="n"/>
      <c r="K83" s="19" t="n"/>
      <c r="L83" s="19" t="n"/>
      <c r="M83" s="11">
        <f>IF(OR($B83="",$G83="",Paramètres!$B$4=""),"",Paramètres!$B$4-$G83)</f>
        <v/>
      </c>
      <c r="N83" s="12">
        <f>IF(OR($K83="",$L83=""),"",$L83-$K83)</f>
        <v/>
      </c>
      <c r="O83" s="25">
        <f>IF($B83="","",IF(AND($I83="Terminé",$H83=""),"Date réalisée manquante",IF(OR($I83="Terminé",$I83="Annulé"),"Clôturée",IF($G83="","Date manquante",IF($G83&lt;TODAY(),"En retard",IF($G83&lt;=TODAY()+Paramètres!$B$8,"Échéance proche","À venir"))))))</f>
        <v/>
      </c>
      <c r="P83" s="23" t="n"/>
    </row>
    <row r="84" ht="24" customHeight="1">
      <c r="A84" s="22" t="n"/>
      <c r="B84" s="23" t="n"/>
      <c r="C84" s="22" t="n"/>
      <c r="D84" s="22" t="n"/>
      <c r="E84" s="23" t="n"/>
      <c r="F84" s="23" t="n"/>
      <c r="G84" s="27" t="n"/>
      <c r="H84" s="27" t="n"/>
      <c r="I84" s="22" t="n"/>
      <c r="J84" s="22" t="n"/>
      <c r="K84" s="19" t="n"/>
      <c r="L84" s="19" t="n"/>
      <c r="M84" s="8">
        <f>IF(OR($B84="",$G84="",Paramètres!$B$4=""),"",Paramètres!$B$4-$G84)</f>
        <v/>
      </c>
      <c r="N84" s="9">
        <f>IF(OR($K84="",$L84=""),"",$L84-$K84)</f>
        <v/>
      </c>
      <c r="O84" s="24">
        <f>IF($B84="","",IF(AND($I84="Terminé",$H84=""),"Date réalisée manquante",IF(OR($I84="Terminé",$I84="Annulé"),"Clôturée",IF($G84="","Date manquante",IF($G84&lt;TODAY(),"En retard",IF($G84&lt;=TODAY()+Paramètres!$B$8,"Échéance proche","À venir"))))))</f>
        <v/>
      </c>
      <c r="P84" s="23" t="n"/>
    </row>
    <row r="85" ht="24" customHeight="1">
      <c r="A85" s="22" t="n"/>
      <c r="B85" s="23" t="n"/>
      <c r="C85" s="22" t="n"/>
      <c r="D85" s="22" t="n"/>
      <c r="E85" s="23" t="n"/>
      <c r="F85" s="23" t="n"/>
      <c r="G85" s="27" t="n"/>
      <c r="H85" s="27" t="n"/>
      <c r="I85" s="22" t="n"/>
      <c r="J85" s="22" t="n"/>
      <c r="K85" s="19" t="n"/>
      <c r="L85" s="19" t="n"/>
      <c r="M85" s="11">
        <f>IF(OR($B85="",$G85="",Paramètres!$B$4=""),"",Paramètres!$B$4-$G85)</f>
        <v/>
      </c>
      <c r="N85" s="12">
        <f>IF(OR($K85="",$L85=""),"",$L85-$K85)</f>
        <v/>
      </c>
      <c r="O85" s="25">
        <f>IF($B85="","",IF(AND($I85="Terminé",$H85=""),"Date réalisée manquante",IF(OR($I85="Terminé",$I85="Annulé"),"Clôturée",IF($G85="","Date manquante",IF($G85&lt;TODAY(),"En retard",IF($G85&lt;=TODAY()+Paramètres!$B$8,"Échéance proche","À venir"))))))</f>
        <v/>
      </c>
      <c r="P85" s="23" t="n"/>
    </row>
    <row r="86" ht="24" customHeight="1">
      <c r="A86" s="22" t="n"/>
      <c r="B86" s="23" t="n"/>
      <c r="C86" s="22" t="n"/>
      <c r="D86" s="22" t="n"/>
      <c r="E86" s="23" t="n"/>
      <c r="F86" s="23" t="n"/>
      <c r="G86" s="27" t="n"/>
      <c r="H86" s="27" t="n"/>
      <c r="I86" s="22" t="n"/>
      <c r="J86" s="22" t="n"/>
      <c r="K86" s="19" t="n"/>
      <c r="L86" s="19" t="n"/>
      <c r="M86" s="8">
        <f>IF(OR($B86="",$G86="",Paramètres!$B$4=""),"",Paramètres!$B$4-$G86)</f>
        <v/>
      </c>
      <c r="N86" s="9">
        <f>IF(OR($K86="",$L86=""),"",$L86-$K86)</f>
        <v/>
      </c>
      <c r="O86" s="24">
        <f>IF($B86="","",IF(AND($I86="Terminé",$H86=""),"Date réalisée manquante",IF(OR($I86="Terminé",$I86="Annulé"),"Clôturée",IF($G86="","Date manquante",IF($G86&lt;TODAY(),"En retard",IF($G86&lt;=TODAY()+Paramètres!$B$8,"Échéance proche","À venir"))))))</f>
        <v/>
      </c>
      <c r="P86" s="23" t="n"/>
    </row>
    <row r="87" ht="24" customHeight="1">
      <c r="A87" s="22" t="n"/>
      <c r="B87" s="23" t="n"/>
      <c r="C87" s="22" t="n"/>
      <c r="D87" s="22" t="n"/>
      <c r="E87" s="23" t="n"/>
      <c r="F87" s="23" t="n"/>
      <c r="G87" s="27" t="n"/>
      <c r="H87" s="27" t="n"/>
      <c r="I87" s="22" t="n"/>
      <c r="J87" s="22" t="n"/>
      <c r="K87" s="19" t="n"/>
      <c r="L87" s="19" t="n"/>
      <c r="M87" s="11">
        <f>IF(OR($B87="",$G87="",Paramètres!$B$4=""),"",Paramètres!$B$4-$G87)</f>
        <v/>
      </c>
      <c r="N87" s="12">
        <f>IF(OR($K87="",$L87=""),"",$L87-$K87)</f>
        <v/>
      </c>
      <c r="O87" s="25">
        <f>IF($B87="","",IF(AND($I87="Terminé",$H87=""),"Date réalisée manquante",IF(OR($I87="Terminé",$I87="Annulé"),"Clôturée",IF($G87="","Date manquante",IF($G87&lt;TODAY(),"En retard",IF($G87&lt;=TODAY()+Paramètres!$B$8,"Échéance proche","À venir"))))))</f>
        <v/>
      </c>
      <c r="P87" s="23" t="n"/>
    </row>
    <row r="88" ht="24" customHeight="1">
      <c r="A88" s="22" t="n"/>
      <c r="B88" s="23" t="n"/>
      <c r="C88" s="22" t="n"/>
      <c r="D88" s="22" t="n"/>
      <c r="E88" s="23" t="n"/>
      <c r="F88" s="23" t="n"/>
      <c r="G88" s="27" t="n"/>
      <c r="H88" s="27" t="n"/>
      <c r="I88" s="22" t="n"/>
      <c r="J88" s="22" t="n"/>
      <c r="K88" s="19" t="n"/>
      <c r="L88" s="19" t="n"/>
      <c r="M88" s="8">
        <f>IF(OR($B88="",$G88="",Paramètres!$B$4=""),"",Paramètres!$B$4-$G88)</f>
        <v/>
      </c>
      <c r="N88" s="9">
        <f>IF(OR($K88="",$L88=""),"",$L88-$K88)</f>
        <v/>
      </c>
      <c r="O88" s="24">
        <f>IF($B88="","",IF(AND($I88="Terminé",$H88=""),"Date réalisée manquante",IF(OR($I88="Terminé",$I88="Annulé"),"Clôturée",IF($G88="","Date manquante",IF($G88&lt;TODAY(),"En retard",IF($G88&lt;=TODAY()+Paramètres!$B$8,"Échéance proche","À venir"))))))</f>
        <v/>
      </c>
      <c r="P88" s="23" t="n"/>
    </row>
    <row r="89" ht="24" customHeight="1">
      <c r="A89" s="22" t="n"/>
      <c r="B89" s="23" t="n"/>
      <c r="C89" s="22" t="n"/>
      <c r="D89" s="22" t="n"/>
      <c r="E89" s="23" t="n"/>
      <c r="F89" s="23" t="n"/>
      <c r="G89" s="27" t="n"/>
      <c r="H89" s="27" t="n"/>
      <c r="I89" s="22" t="n"/>
      <c r="J89" s="22" t="n"/>
      <c r="K89" s="19" t="n"/>
      <c r="L89" s="19" t="n"/>
      <c r="M89" s="11">
        <f>IF(OR($B89="",$G89="",Paramètres!$B$4=""),"",Paramètres!$B$4-$G89)</f>
        <v/>
      </c>
      <c r="N89" s="12">
        <f>IF(OR($K89="",$L89=""),"",$L89-$K89)</f>
        <v/>
      </c>
      <c r="O89" s="25">
        <f>IF($B89="","",IF(AND($I89="Terminé",$H89=""),"Date réalisée manquante",IF(OR($I89="Terminé",$I89="Annulé"),"Clôturée",IF($G89="","Date manquante",IF($G89&lt;TODAY(),"En retard",IF($G89&lt;=TODAY()+Paramètres!$B$8,"Échéance proche","À venir"))))))</f>
        <v/>
      </c>
      <c r="P89" s="23" t="n"/>
    </row>
    <row r="90" ht="24" customHeight="1">
      <c r="A90" s="22" t="n"/>
      <c r="B90" s="23" t="n"/>
      <c r="C90" s="22" t="n"/>
      <c r="D90" s="22" t="n"/>
      <c r="E90" s="23" t="n"/>
      <c r="F90" s="23" t="n"/>
      <c r="G90" s="27" t="n"/>
      <c r="H90" s="27" t="n"/>
      <c r="I90" s="22" t="n"/>
      <c r="J90" s="22" t="n"/>
      <c r="K90" s="19" t="n"/>
      <c r="L90" s="19" t="n"/>
      <c r="M90" s="8">
        <f>IF(OR($B90="",$G90="",Paramètres!$B$4=""),"",Paramètres!$B$4-$G90)</f>
        <v/>
      </c>
      <c r="N90" s="9">
        <f>IF(OR($K90="",$L90=""),"",$L90-$K90)</f>
        <v/>
      </c>
      <c r="O90" s="24">
        <f>IF($B90="","",IF(AND($I90="Terminé",$H90=""),"Date réalisée manquante",IF(OR($I90="Terminé",$I90="Annulé"),"Clôturée",IF($G90="","Date manquante",IF($G90&lt;TODAY(),"En retard",IF($G90&lt;=TODAY()+Paramètres!$B$8,"Échéance proche","À venir"))))))</f>
        <v/>
      </c>
      <c r="P90" s="23" t="n"/>
    </row>
    <row r="91" ht="24" customHeight="1">
      <c r="A91" s="22" t="n"/>
      <c r="B91" s="23" t="n"/>
      <c r="C91" s="22" t="n"/>
      <c r="D91" s="22" t="n"/>
      <c r="E91" s="23" t="n"/>
      <c r="F91" s="23" t="n"/>
      <c r="G91" s="27" t="n"/>
      <c r="H91" s="27" t="n"/>
      <c r="I91" s="22" t="n"/>
      <c r="J91" s="22" t="n"/>
      <c r="K91" s="19" t="n"/>
      <c r="L91" s="19" t="n"/>
      <c r="M91" s="11">
        <f>IF(OR($B91="",$G91="",Paramètres!$B$4=""),"",Paramètres!$B$4-$G91)</f>
        <v/>
      </c>
      <c r="N91" s="12">
        <f>IF(OR($K91="",$L91=""),"",$L91-$K91)</f>
        <v/>
      </c>
      <c r="O91" s="25">
        <f>IF($B91="","",IF(AND($I91="Terminé",$H91=""),"Date réalisée manquante",IF(OR($I91="Terminé",$I91="Annulé"),"Clôturée",IF($G91="","Date manquante",IF($G91&lt;TODAY(),"En retard",IF($G91&lt;=TODAY()+Paramètres!$B$8,"Échéance proche","À venir"))))))</f>
        <v/>
      </c>
      <c r="P91" s="23" t="n"/>
    </row>
    <row r="92" ht="24" customHeight="1">
      <c r="A92" s="22" t="n"/>
      <c r="B92" s="23" t="n"/>
      <c r="C92" s="22" t="n"/>
      <c r="D92" s="22" t="n"/>
      <c r="E92" s="23" t="n"/>
      <c r="F92" s="23" t="n"/>
      <c r="G92" s="27" t="n"/>
      <c r="H92" s="27" t="n"/>
      <c r="I92" s="22" t="n"/>
      <c r="J92" s="22" t="n"/>
      <c r="K92" s="19" t="n"/>
      <c r="L92" s="19" t="n"/>
      <c r="M92" s="8">
        <f>IF(OR($B92="",$G92="",Paramètres!$B$4=""),"",Paramètres!$B$4-$G92)</f>
        <v/>
      </c>
      <c r="N92" s="9">
        <f>IF(OR($K92="",$L92=""),"",$L92-$K92)</f>
        <v/>
      </c>
      <c r="O92" s="24">
        <f>IF($B92="","",IF(AND($I92="Terminé",$H92=""),"Date réalisée manquante",IF(OR($I92="Terminé",$I92="Annulé"),"Clôturée",IF($G92="","Date manquante",IF($G92&lt;TODAY(),"En retard",IF($G92&lt;=TODAY()+Paramètres!$B$8,"Échéance proche","À venir"))))))</f>
        <v/>
      </c>
      <c r="P92" s="23" t="n"/>
    </row>
    <row r="93" ht="24" customHeight="1">
      <c r="A93" s="22" t="n"/>
      <c r="B93" s="23" t="n"/>
      <c r="C93" s="22" t="n"/>
      <c r="D93" s="22" t="n"/>
      <c r="E93" s="23" t="n"/>
      <c r="F93" s="23" t="n"/>
      <c r="G93" s="27" t="n"/>
      <c r="H93" s="27" t="n"/>
      <c r="I93" s="22" t="n"/>
      <c r="J93" s="22" t="n"/>
      <c r="K93" s="19" t="n"/>
      <c r="L93" s="19" t="n"/>
      <c r="M93" s="11">
        <f>IF(OR($B93="",$G93="",Paramètres!$B$4=""),"",Paramètres!$B$4-$G93)</f>
        <v/>
      </c>
      <c r="N93" s="12">
        <f>IF(OR($K93="",$L93=""),"",$L93-$K93)</f>
        <v/>
      </c>
      <c r="O93" s="25">
        <f>IF($B93="","",IF(AND($I93="Terminé",$H93=""),"Date réalisée manquante",IF(OR($I93="Terminé",$I93="Annulé"),"Clôturée",IF($G93="","Date manquante",IF($G93&lt;TODAY(),"En retard",IF($G93&lt;=TODAY()+Paramètres!$B$8,"Échéance proche","À venir"))))))</f>
        <v/>
      </c>
      <c r="P93" s="23" t="n"/>
    </row>
    <row r="94" ht="24" customHeight="1">
      <c r="A94" s="22" t="n"/>
      <c r="B94" s="23" t="n"/>
      <c r="C94" s="22" t="n"/>
      <c r="D94" s="22" t="n"/>
      <c r="E94" s="23" t="n"/>
      <c r="F94" s="23" t="n"/>
      <c r="G94" s="27" t="n"/>
      <c r="H94" s="27" t="n"/>
      <c r="I94" s="22" t="n"/>
      <c r="J94" s="22" t="n"/>
      <c r="K94" s="19" t="n"/>
      <c r="L94" s="19" t="n"/>
      <c r="M94" s="8">
        <f>IF(OR($B94="",$G94="",Paramètres!$B$4=""),"",Paramètres!$B$4-$G94)</f>
        <v/>
      </c>
      <c r="N94" s="9">
        <f>IF(OR($K94="",$L94=""),"",$L94-$K94)</f>
        <v/>
      </c>
      <c r="O94" s="24">
        <f>IF($B94="","",IF(AND($I94="Terminé",$H94=""),"Date réalisée manquante",IF(OR($I94="Terminé",$I94="Annulé"),"Clôturée",IF($G94="","Date manquante",IF($G94&lt;TODAY(),"En retard",IF($G94&lt;=TODAY()+Paramètres!$B$8,"Échéance proche","À venir"))))))</f>
        <v/>
      </c>
      <c r="P94" s="23" t="n"/>
    </row>
    <row r="95" ht="24" customHeight="1">
      <c r="A95" s="22" t="n"/>
      <c r="B95" s="23" t="n"/>
      <c r="C95" s="22" t="n"/>
      <c r="D95" s="22" t="n"/>
      <c r="E95" s="23" t="n"/>
      <c r="F95" s="23" t="n"/>
      <c r="G95" s="27" t="n"/>
      <c r="H95" s="27" t="n"/>
      <c r="I95" s="22" t="n"/>
      <c r="J95" s="22" t="n"/>
      <c r="K95" s="19" t="n"/>
      <c r="L95" s="19" t="n"/>
      <c r="M95" s="11">
        <f>IF(OR($B95="",$G95="",Paramètres!$B$4=""),"",Paramètres!$B$4-$G95)</f>
        <v/>
      </c>
      <c r="N95" s="12">
        <f>IF(OR($K95="",$L95=""),"",$L95-$K95)</f>
        <v/>
      </c>
      <c r="O95" s="25">
        <f>IF($B95="","",IF(AND($I95="Terminé",$H95=""),"Date réalisée manquante",IF(OR($I95="Terminé",$I95="Annulé"),"Clôturée",IF($G95="","Date manquante",IF($G95&lt;TODAY(),"En retard",IF($G95&lt;=TODAY()+Paramètres!$B$8,"Échéance proche","À venir"))))))</f>
        <v/>
      </c>
      <c r="P95" s="23" t="n"/>
    </row>
    <row r="96" ht="24" customHeight="1">
      <c r="A96" s="22" t="n"/>
      <c r="B96" s="23" t="n"/>
      <c r="C96" s="22" t="n"/>
      <c r="D96" s="22" t="n"/>
      <c r="E96" s="23" t="n"/>
      <c r="F96" s="23" t="n"/>
      <c r="G96" s="27" t="n"/>
      <c r="H96" s="27" t="n"/>
      <c r="I96" s="22" t="n"/>
      <c r="J96" s="22" t="n"/>
      <c r="K96" s="19" t="n"/>
      <c r="L96" s="19" t="n"/>
      <c r="M96" s="8">
        <f>IF(OR($B96="",$G96="",Paramètres!$B$4=""),"",Paramètres!$B$4-$G96)</f>
        <v/>
      </c>
      <c r="N96" s="9">
        <f>IF(OR($K96="",$L96=""),"",$L96-$K96)</f>
        <v/>
      </c>
      <c r="O96" s="24">
        <f>IF($B96="","",IF(AND($I96="Terminé",$H96=""),"Date réalisée manquante",IF(OR($I96="Terminé",$I96="Annulé"),"Clôturée",IF($G96="","Date manquante",IF($G96&lt;TODAY(),"En retard",IF($G96&lt;=TODAY()+Paramètres!$B$8,"Échéance proche","À venir"))))))</f>
        <v/>
      </c>
      <c r="P96" s="23" t="n"/>
    </row>
    <row r="97" ht="24" customHeight="1">
      <c r="A97" s="22" t="n"/>
      <c r="B97" s="23" t="n"/>
      <c r="C97" s="22" t="n"/>
      <c r="D97" s="22" t="n"/>
      <c r="E97" s="23" t="n"/>
      <c r="F97" s="23" t="n"/>
      <c r="G97" s="27" t="n"/>
      <c r="H97" s="27" t="n"/>
      <c r="I97" s="22" t="n"/>
      <c r="J97" s="22" t="n"/>
      <c r="K97" s="19" t="n"/>
      <c r="L97" s="19" t="n"/>
      <c r="M97" s="11">
        <f>IF(OR($B97="",$G97="",Paramètres!$B$4=""),"",Paramètres!$B$4-$G97)</f>
        <v/>
      </c>
      <c r="N97" s="12">
        <f>IF(OR($K97="",$L97=""),"",$L97-$K97)</f>
        <v/>
      </c>
      <c r="O97" s="25">
        <f>IF($B97="","",IF(AND($I97="Terminé",$H97=""),"Date réalisée manquante",IF(OR($I97="Terminé",$I97="Annulé"),"Clôturée",IF($G97="","Date manquante",IF($G97&lt;TODAY(),"En retard",IF($G97&lt;=TODAY()+Paramètres!$B$8,"Échéance proche","À venir"))))))</f>
        <v/>
      </c>
      <c r="P97" s="23" t="n"/>
    </row>
    <row r="98" ht="24" customHeight="1">
      <c r="A98" s="22" t="n"/>
      <c r="B98" s="23" t="n"/>
      <c r="C98" s="22" t="n"/>
      <c r="D98" s="22" t="n"/>
      <c r="E98" s="23" t="n"/>
      <c r="F98" s="23" t="n"/>
      <c r="G98" s="27" t="n"/>
      <c r="H98" s="27" t="n"/>
      <c r="I98" s="22" t="n"/>
      <c r="J98" s="22" t="n"/>
      <c r="K98" s="19" t="n"/>
      <c r="L98" s="19" t="n"/>
      <c r="M98" s="8">
        <f>IF(OR($B98="",$G98="",Paramètres!$B$4=""),"",Paramètres!$B$4-$G98)</f>
        <v/>
      </c>
      <c r="N98" s="9">
        <f>IF(OR($K98="",$L98=""),"",$L98-$K98)</f>
        <v/>
      </c>
      <c r="O98" s="24">
        <f>IF($B98="","",IF(AND($I98="Terminé",$H98=""),"Date réalisée manquante",IF(OR($I98="Terminé",$I98="Annulé"),"Clôturée",IF($G98="","Date manquante",IF($G98&lt;TODAY(),"En retard",IF($G98&lt;=TODAY()+Paramètres!$B$8,"Échéance proche","À venir"))))))</f>
        <v/>
      </c>
      <c r="P98" s="23" t="n"/>
    </row>
    <row r="99" ht="24" customHeight="1">
      <c r="A99" s="22" t="n"/>
      <c r="B99" s="23" t="n"/>
      <c r="C99" s="22" t="n"/>
      <c r="D99" s="22" t="n"/>
      <c r="E99" s="23" t="n"/>
      <c r="F99" s="23" t="n"/>
      <c r="G99" s="27" t="n"/>
      <c r="H99" s="27" t="n"/>
      <c r="I99" s="22" t="n"/>
      <c r="J99" s="22" t="n"/>
      <c r="K99" s="19" t="n"/>
      <c r="L99" s="19" t="n"/>
      <c r="M99" s="11">
        <f>IF(OR($B99="",$G99="",Paramètres!$B$4=""),"",Paramètres!$B$4-$G99)</f>
        <v/>
      </c>
      <c r="N99" s="12">
        <f>IF(OR($K99="",$L99=""),"",$L99-$K99)</f>
        <v/>
      </c>
      <c r="O99" s="25">
        <f>IF($B99="","",IF(AND($I99="Terminé",$H99=""),"Date réalisée manquante",IF(OR($I99="Terminé",$I99="Annulé"),"Clôturée",IF($G99="","Date manquante",IF($G99&lt;TODAY(),"En retard",IF($G99&lt;=TODAY()+Paramètres!$B$8,"Échéance proche","À venir"))))))</f>
        <v/>
      </c>
      <c r="P99" s="23" t="n"/>
    </row>
    <row r="100" ht="24" customHeight="1">
      <c r="A100" s="22" t="n"/>
      <c r="B100" s="23" t="n"/>
      <c r="C100" s="22" t="n"/>
      <c r="D100" s="22" t="n"/>
      <c r="E100" s="23" t="n"/>
      <c r="F100" s="23" t="n"/>
      <c r="G100" s="27" t="n"/>
      <c r="H100" s="27" t="n"/>
      <c r="I100" s="22" t="n"/>
      <c r="J100" s="22" t="n"/>
      <c r="K100" s="19" t="n"/>
      <c r="L100" s="19" t="n"/>
      <c r="M100" s="8">
        <f>IF(OR($B100="",$G100="",Paramètres!$B$4=""),"",Paramètres!$B$4-$G100)</f>
        <v/>
      </c>
      <c r="N100" s="9">
        <f>IF(OR($K100="",$L100=""),"",$L100-$K100)</f>
        <v/>
      </c>
      <c r="O100" s="24">
        <f>IF($B100="","",IF(AND($I100="Terminé",$H100=""),"Date réalisée manquante",IF(OR($I100="Terminé",$I100="Annulé"),"Clôturée",IF($G100="","Date manquante",IF($G100&lt;TODAY(),"En retard",IF($G100&lt;=TODAY()+Paramètres!$B$8,"Échéance proche","À venir"))))))</f>
        <v/>
      </c>
      <c r="P100" s="23" t="n"/>
    </row>
    <row r="101" ht="24" customHeight="1">
      <c r="A101" s="22" t="n"/>
      <c r="B101" s="23" t="n"/>
      <c r="C101" s="22" t="n"/>
      <c r="D101" s="22" t="n"/>
      <c r="E101" s="23" t="n"/>
      <c r="F101" s="23" t="n"/>
      <c r="G101" s="27" t="n"/>
      <c r="H101" s="27" t="n"/>
      <c r="I101" s="22" t="n"/>
      <c r="J101" s="22" t="n"/>
      <c r="K101" s="19" t="n"/>
      <c r="L101" s="19" t="n"/>
      <c r="M101" s="11">
        <f>IF(OR($B101="",$G101="",Paramètres!$B$4=""),"",Paramètres!$B$4-$G101)</f>
        <v/>
      </c>
      <c r="N101" s="12">
        <f>IF(OR($K101="",$L101=""),"",$L101-$K101)</f>
        <v/>
      </c>
      <c r="O101" s="25">
        <f>IF($B101="","",IF(AND($I101="Terminé",$H101=""),"Date réalisée manquante",IF(OR($I101="Terminé",$I101="Annulé"),"Clôturée",IF($G101="","Date manquante",IF($G101&lt;TODAY(),"En retard",IF($G101&lt;=TODAY()+Paramètres!$B$8,"Échéance proche","À venir"))))))</f>
        <v/>
      </c>
      <c r="P101" s="23" t="n"/>
    </row>
    <row r="102" ht="24" customHeight="1">
      <c r="A102" s="22" t="n"/>
      <c r="B102" s="23" t="n"/>
      <c r="C102" s="22" t="n"/>
      <c r="D102" s="22" t="n"/>
      <c r="E102" s="23" t="n"/>
      <c r="F102" s="23" t="n"/>
      <c r="G102" s="27" t="n"/>
      <c r="H102" s="27" t="n"/>
      <c r="I102" s="22" t="n"/>
      <c r="J102" s="22" t="n"/>
      <c r="K102" s="19" t="n"/>
      <c r="L102" s="19" t="n"/>
      <c r="M102" s="8">
        <f>IF(OR($B102="",$G102="",Paramètres!$B$4=""),"",Paramètres!$B$4-$G102)</f>
        <v/>
      </c>
      <c r="N102" s="9">
        <f>IF(OR($K102="",$L102=""),"",$L102-$K102)</f>
        <v/>
      </c>
      <c r="O102" s="24">
        <f>IF($B102="","",IF(AND($I102="Terminé",$H102=""),"Date réalisée manquante",IF(OR($I102="Terminé",$I102="Annulé"),"Clôturée",IF($G102="","Date manquante",IF($G102&lt;TODAY(),"En retard",IF($G102&lt;=TODAY()+Paramètres!$B$8,"Échéance proche","À venir"))))))</f>
        <v/>
      </c>
      <c r="P102" s="23" t="n"/>
    </row>
    <row r="103" ht="24" customHeight="1">
      <c r="A103" s="22" t="n"/>
      <c r="B103" s="23" t="n"/>
      <c r="C103" s="22" t="n"/>
      <c r="D103" s="22" t="n"/>
      <c r="E103" s="23" t="n"/>
      <c r="F103" s="23" t="n"/>
      <c r="G103" s="27" t="n"/>
      <c r="H103" s="27" t="n"/>
      <c r="I103" s="22" t="n"/>
      <c r="J103" s="22" t="n"/>
      <c r="K103" s="19" t="n"/>
      <c r="L103" s="19" t="n"/>
      <c r="M103" s="11">
        <f>IF(OR($B103="",$G103="",Paramètres!$B$4=""),"",Paramètres!$B$4-$G103)</f>
        <v/>
      </c>
      <c r="N103" s="12">
        <f>IF(OR($K103="",$L103=""),"",$L103-$K103)</f>
        <v/>
      </c>
      <c r="O103" s="25">
        <f>IF($B103="","",IF(AND($I103="Terminé",$H103=""),"Date réalisée manquante",IF(OR($I103="Terminé",$I103="Annulé"),"Clôturée",IF($G103="","Date manquante",IF($G103&lt;TODAY(),"En retard",IF($G103&lt;=TODAY()+Paramètres!$B$8,"Échéance proche","À venir"))))))</f>
        <v/>
      </c>
      <c r="P103" s="23" t="n"/>
    </row>
    <row r="104" ht="24" customHeight="1">
      <c r="A104" s="22" t="n"/>
      <c r="B104" s="23" t="n"/>
      <c r="C104" s="22" t="n"/>
      <c r="D104" s="22" t="n"/>
      <c r="E104" s="23" t="n"/>
      <c r="F104" s="23" t="n"/>
      <c r="G104" s="27" t="n"/>
      <c r="H104" s="27" t="n"/>
      <c r="I104" s="22" t="n"/>
      <c r="J104" s="22" t="n"/>
      <c r="K104" s="19" t="n"/>
      <c r="L104" s="19" t="n"/>
      <c r="M104" s="8">
        <f>IF(OR($B104="",$G104="",Paramètres!$B$4=""),"",Paramètres!$B$4-$G104)</f>
        <v/>
      </c>
      <c r="N104" s="9">
        <f>IF(OR($K104="",$L104=""),"",$L104-$K104)</f>
        <v/>
      </c>
      <c r="O104" s="24">
        <f>IF($B104="","",IF(AND($I104="Terminé",$H104=""),"Date réalisée manquante",IF(OR($I104="Terminé",$I104="Annulé"),"Clôturée",IF($G104="","Date manquante",IF($G104&lt;TODAY(),"En retard",IF($G104&lt;=TODAY()+Paramètres!$B$8,"Échéance proche","À venir"))))))</f>
        <v/>
      </c>
      <c r="P104" s="23" t="n"/>
    </row>
    <row r="105" ht="24" customHeight="1">
      <c r="A105" s="22" t="n"/>
      <c r="B105" s="23" t="n"/>
      <c r="C105" s="22" t="n"/>
      <c r="D105" s="22" t="n"/>
      <c r="E105" s="23" t="n"/>
      <c r="F105" s="23" t="n"/>
      <c r="G105" s="27" t="n"/>
      <c r="H105" s="27" t="n"/>
      <c r="I105" s="22" t="n"/>
      <c r="J105" s="22" t="n"/>
      <c r="K105" s="19" t="n"/>
      <c r="L105" s="19" t="n"/>
      <c r="M105" s="11">
        <f>IF(OR($B105="",$G105="",Paramètres!$B$4=""),"",Paramètres!$B$4-$G105)</f>
        <v/>
      </c>
      <c r="N105" s="12">
        <f>IF(OR($K105="",$L105=""),"",$L105-$K105)</f>
        <v/>
      </c>
      <c r="O105" s="25">
        <f>IF($B105="","",IF(AND($I105="Terminé",$H105=""),"Date réalisée manquante",IF(OR($I105="Terminé",$I105="Annulé"),"Clôturée",IF($G105="","Date manquante",IF($G105&lt;TODAY(),"En retard",IF($G105&lt;=TODAY()+Paramètres!$B$8,"Échéance proche","À venir"))))))</f>
        <v/>
      </c>
      <c r="P105" s="23" t="n"/>
    </row>
    <row r="106" ht="24" customHeight="1">
      <c r="A106" s="22" t="n"/>
      <c r="B106" s="23" t="n"/>
      <c r="C106" s="22" t="n"/>
      <c r="D106" s="22" t="n"/>
      <c r="E106" s="23" t="n"/>
      <c r="F106" s="23" t="n"/>
      <c r="G106" s="27" t="n"/>
      <c r="H106" s="27" t="n"/>
      <c r="I106" s="22" t="n"/>
      <c r="J106" s="22" t="n"/>
      <c r="K106" s="19" t="n"/>
      <c r="L106" s="19" t="n"/>
      <c r="M106" s="8">
        <f>IF(OR($B106="",$G106="",Paramètres!$B$4=""),"",Paramètres!$B$4-$G106)</f>
        <v/>
      </c>
      <c r="N106" s="9">
        <f>IF(OR($K106="",$L106=""),"",$L106-$K106)</f>
        <v/>
      </c>
      <c r="O106" s="24">
        <f>IF($B106="","",IF(AND($I106="Terminé",$H106=""),"Date réalisée manquante",IF(OR($I106="Terminé",$I106="Annulé"),"Clôturée",IF($G106="","Date manquante",IF($G106&lt;TODAY(),"En retard",IF($G106&lt;=TODAY()+Paramètres!$B$8,"Échéance proche","À venir"))))))</f>
        <v/>
      </c>
      <c r="P106" s="23" t="n"/>
    </row>
    <row r="107" ht="24" customHeight="1">
      <c r="A107" s="22" t="n"/>
      <c r="B107" s="23" t="n"/>
      <c r="C107" s="22" t="n"/>
      <c r="D107" s="22" t="n"/>
      <c r="E107" s="23" t="n"/>
      <c r="F107" s="23" t="n"/>
      <c r="G107" s="27" t="n"/>
      <c r="H107" s="27" t="n"/>
      <c r="I107" s="22" t="n"/>
      <c r="J107" s="22" t="n"/>
      <c r="K107" s="19" t="n"/>
      <c r="L107" s="19" t="n"/>
      <c r="M107" s="11">
        <f>IF(OR($B107="",$G107="",Paramètres!$B$4=""),"",Paramètres!$B$4-$G107)</f>
        <v/>
      </c>
      <c r="N107" s="12">
        <f>IF(OR($K107="",$L107=""),"",$L107-$K107)</f>
        <v/>
      </c>
      <c r="O107" s="25">
        <f>IF($B107="","",IF(AND($I107="Terminé",$H107=""),"Date réalisée manquante",IF(OR($I107="Terminé",$I107="Annulé"),"Clôturée",IF($G107="","Date manquante",IF($G107&lt;TODAY(),"En retard",IF($G107&lt;=TODAY()+Paramètres!$B$8,"Échéance proche","À venir"))))))</f>
        <v/>
      </c>
      <c r="P107" s="23" t="n"/>
    </row>
    <row r="108" ht="24" customHeight="1">
      <c r="A108" s="22" t="n"/>
      <c r="B108" s="23" t="n"/>
      <c r="C108" s="22" t="n"/>
      <c r="D108" s="22" t="n"/>
      <c r="E108" s="23" t="n"/>
      <c r="F108" s="23" t="n"/>
      <c r="G108" s="27" t="n"/>
      <c r="H108" s="27" t="n"/>
      <c r="I108" s="22" t="n"/>
      <c r="J108" s="22" t="n"/>
      <c r="K108" s="19" t="n"/>
      <c r="L108" s="19" t="n"/>
      <c r="M108" s="8">
        <f>IF(OR($B108="",$G108="",Paramètres!$B$4=""),"",Paramètres!$B$4-$G108)</f>
        <v/>
      </c>
      <c r="N108" s="9">
        <f>IF(OR($K108="",$L108=""),"",$L108-$K108)</f>
        <v/>
      </c>
      <c r="O108" s="24">
        <f>IF($B108="","",IF(AND($I108="Terminé",$H108=""),"Date réalisée manquante",IF(OR($I108="Terminé",$I108="Annulé"),"Clôturée",IF($G108="","Date manquante",IF($G108&lt;TODAY(),"En retard",IF($G108&lt;=TODAY()+Paramètres!$B$8,"Échéance proche","À venir"))))))</f>
        <v/>
      </c>
      <c r="P108" s="23" t="n"/>
    </row>
    <row r="109" ht="24" customHeight="1">
      <c r="A109" s="22" t="n"/>
      <c r="B109" s="23" t="n"/>
      <c r="C109" s="22" t="n"/>
      <c r="D109" s="22" t="n"/>
      <c r="E109" s="23" t="n"/>
      <c r="F109" s="23" t="n"/>
      <c r="G109" s="27" t="n"/>
      <c r="H109" s="27" t="n"/>
      <c r="I109" s="22" t="n"/>
      <c r="J109" s="22" t="n"/>
      <c r="K109" s="19" t="n"/>
      <c r="L109" s="19" t="n"/>
      <c r="M109" s="11">
        <f>IF(OR($B109="",$G109="",Paramètres!$B$4=""),"",Paramètres!$B$4-$G109)</f>
        <v/>
      </c>
      <c r="N109" s="12">
        <f>IF(OR($K109="",$L109=""),"",$L109-$K109)</f>
        <v/>
      </c>
      <c r="O109" s="25">
        <f>IF($B109="","",IF(AND($I109="Terminé",$H109=""),"Date réalisée manquante",IF(OR($I109="Terminé",$I109="Annulé"),"Clôturée",IF($G109="","Date manquante",IF($G109&lt;TODAY(),"En retard",IF($G109&lt;=TODAY()+Paramètres!$B$8,"Échéance proche","À venir"))))))</f>
        <v/>
      </c>
      <c r="P109" s="23" t="n"/>
    </row>
    <row r="110" ht="24" customHeight="1">
      <c r="A110" s="22" t="n"/>
      <c r="B110" s="23" t="n"/>
      <c r="C110" s="22" t="n"/>
      <c r="D110" s="22" t="n"/>
      <c r="E110" s="23" t="n"/>
      <c r="F110" s="23" t="n"/>
      <c r="G110" s="27" t="n"/>
      <c r="H110" s="27" t="n"/>
      <c r="I110" s="22" t="n"/>
      <c r="J110" s="22" t="n"/>
      <c r="K110" s="19" t="n"/>
      <c r="L110" s="19" t="n"/>
      <c r="M110" s="8">
        <f>IF(OR($B110="",$G110="",Paramètres!$B$4=""),"",Paramètres!$B$4-$G110)</f>
        <v/>
      </c>
      <c r="N110" s="9">
        <f>IF(OR($K110="",$L110=""),"",$L110-$K110)</f>
        <v/>
      </c>
      <c r="O110" s="24">
        <f>IF($B110="","",IF(AND($I110="Terminé",$H110=""),"Date réalisée manquante",IF(OR($I110="Terminé",$I110="Annulé"),"Clôturée",IF($G110="","Date manquante",IF($G110&lt;TODAY(),"En retard",IF($G110&lt;=TODAY()+Paramètres!$B$8,"Échéance proche","À venir"))))))</f>
        <v/>
      </c>
      <c r="P110" s="23" t="n"/>
    </row>
    <row r="111" ht="24" customHeight="1">
      <c r="A111" s="22" t="n"/>
      <c r="B111" s="23" t="n"/>
      <c r="C111" s="22" t="n"/>
      <c r="D111" s="22" t="n"/>
      <c r="E111" s="23" t="n"/>
      <c r="F111" s="23" t="n"/>
      <c r="G111" s="27" t="n"/>
      <c r="H111" s="27" t="n"/>
      <c r="I111" s="22" t="n"/>
      <c r="J111" s="22" t="n"/>
      <c r="K111" s="19" t="n"/>
      <c r="L111" s="19" t="n"/>
      <c r="M111" s="11">
        <f>IF(OR($B111="",$G111="",Paramètres!$B$4=""),"",Paramètres!$B$4-$G111)</f>
        <v/>
      </c>
      <c r="N111" s="12">
        <f>IF(OR($K111="",$L111=""),"",$L111-$K111)</f>
        <v/>
      </c>
      <c r="O111" s="25">
        <f>IF($B111="","",IF(AND($I111="Terminé",$H111=""),"Date réalisée manquante",IF(OR($I111="Terminé",$I111="Annulé"),"Clôturée",IF($G111="","Date manquante",IF($G111&lt;TODAY(),"En retard",IF($G111&lt;=TODAY()+Paramètres!$B$8,"Échéance proche","À venir"))))))</f>
        <v/>
      </c>
      <c r="P111" s="23" t="n"/>
    </row>
    <row r="112" ht="24" customHeight="1">
      <c r="A112" s="22" t="n"/>
      <c r="B112" s="23" t="n"/>
      <c r="C112" s="22" t="n"/>
      <c r="D112" s="22" t="n"/>
      <c r="E112" s="23" t="n"/>
      <c r="F112" s="23" t="n"/>
      <c r="G112" s="27" t="n"/>
      <c r="H112" s="27" t="n"/>
      <c r="I112" s="22" t="n"/>
      <c r="J112" s="22" t="n"/>
      <c r="K112" s="19" t="n"/>
      <c r="L112" s="19" t="n"/>
      <c r="M112" s="8">
        <f>IF(OR($B112="",$G112="",Paramètres!$B$4=""),"",Paramètres!$B$4-$G112)</f>
        <v/>
      </c>
      <c r="N112" s="9">
        <f>IF(OR($K112="",$L112=""),"",$L112-$K112)</f>
        <v/>
      </c>
      <c r="O112" s="24">
        <f>IF($B112="","",IF(AND($I112="Terminé",$H112=""),"Date réalisée manquante",IF(OR($I112="Terminé",$I112="Annulé"),"Clôturée",IF($G112="","Date manquante",IF($G112&lt;TODAY(),"En retard",IF($G112&lt;=TODAY()+Paramètres!$B$8,"Échéance proche","À venir"))))))</f>
        <v/>
      </c>
      <c r="P112" s="23" t="n"/>
    </row>
    <row r="113" ht="24" customHeight="1">
      <c r="A113" s="22" t="n"/>
      <c r="B113" s="23" t="n"/>
      <c r="C113" s="22" t="n"/>
      <c r="D113" s="22" t="n"/>
      <c r="E113" s="23" t="n"/>
      <c r="F113" s="23" t="n"/>
      <c r="G113" s="27" t="n"/>
      <c r="H113" s="27" t="n"/>
      <c r="I113" s="22" t="n"/>
      <c r="J113" s="22" t="n"/>
      <c r="K113" s="19" t="n"/>
      <c r="L113" s="19" t="n"/>
      <c r="M113" s="11">
        <f>IF(OR($B113="",$G113="",Paramètres!$B$4=""),"",Paramètres!$B$4-$G113)</f>
        <v/>
      </c>
      <c r="N113" s="12">
        <f>IF(OR($K113="",$L113=""),"",$L113-$K113)</f>
        <v/>
      </c>
      <c r="O113" s="25">
        <f>IF($B113="","",IF(AND($I113="Terminé",$H113=""),"Date réalisée manquante",IF(OR($I113="Terminé",$I113="Annulé"),"Clôturée",IF($G113="","Date manquante",IF($G113&lt;TODAY(),"En retard",IF($G113&lt;=TODAY()+Paramètres!$B$8,"Échéance proche","À venir"))))))</f>
        <v/>
      </c>
      <c r="P113" s="23" t="n"/>
    </row>
    <row r="114" ht="24" customHeight="1">
      <c r="A114" s="22" t="n"/>
      <c r="B114" s="23" t="n"/>
      <c r="C114" s="22" t="n"/>
      <c r="D114" s="22" t="n"/>
      <c r="E114" s="23" t="n"/>
      <c r="F114" s="23" t="n"/>
      <c r="G114" s="27" t="n"/>
      <c r="H114" s="27" t="n"/>
      <c r="I114" s="22" t="n"/>
      <c r="J114" s="22" t="n"/>
      <c r="K114" s="19" t="n"/>
      <c r="L114" s="19" t="n"/>
      <c r="M114" s="8">
        <f>IF(OR($B114="",$G114="",Paramètres!$B$4=""),"",Paramètres!$B$4-$G114)</f>
        <v/>
      </c>
      <c r="N114" s="9">
        <f>IF(OR($K114="",$L114=""),"",$L114-$K114)</f>
        <v/>
      </c>
      <c r="O114" s="24">
        <f>IF($B114="","",IF(AND($I114="Terminé",$H114=""),"Date réalisée manquante",IF(OR($I114="Terminé",$I114="Annulé"),"Clôturée",IF($G114="","Date manquante",IF($G114&lt;TODAY(),"En retard",IF($G114&lt;=TODAY()+Paramètres!$B$8,"Échéance proche","À venir"))))))</f>
        <v/>
      </c>
      <c r="P114" s="23" t="n"/>
    </row>
    <row r="115" ht="24" customHeight="1">
      <c r="A115" s="22" t="n"/>
      <c r="B115" s="23" t="n"/>
      <c r="C115" s="22" t="n"/>
      <c r="D115" s="22" t="n"/>
      <c r="E115" s="23" t="n"/>
      <c r="F115" s="23" t="n"/>
      <c r="G115" s="27" t="n"/>
      <c r="H115" s="27" t="n"/>
      <c r="I115" s="22" t="n"/>
      <c r="J115" s="22" t="n"/>
      <c r="K115" s="19" t="n"/>
      <c r="L115" s="19" t="n"/>
      <c r="M115" s="11">
        <f>IF(OR($B115="",$G115="",Paramètres!$B$4=""),"",Paramètres!$B$4-$G115)</f>
        <v/>
      </c>
      <c r="N115" s="12">
        <f>IF(OR($K115="",$L115=""),"",$L115-$K115)</f>
        <v/>
      </c>
      <c r="O115" s="25">
        <f>IF($B115="","",IF(AND($I115="Terminé",$H115=""),"Date réalisée manquante",IF(OR($I115="Terminé",$I115="Annulé"),"Clôturée",IF($G115="","Date manquante",IF($G115&lt;TODAY(),"En retard",IF($G115&lt;=TODAY()+Paramètres!$B$8,"Échéance proche","À venir"))))))</f>
        <v/>
      </c>
      <c r="P115" s="23" t="n"/>
    </row>
    <row r="116" ht="24" customHeight="1">
      <c r="A116" s="22" t="n"/>
      <c r="B116" s="23" t="n"/>
      <c r="C116" s="22" t="n"/>
      <c r="D116" s="22" t="n"/>
      <c r="E116" s="23" t="n"/>
      <c r="F116" s="23" t="n"/>
      <c r="G116" s="27" t="n"/>
      <c r="H116" s="27" t="n"/>
      <c r="I116" s="22" t="n"/>
      <c r="J116" s="22" t="n"/>
      <c r="K116" s="19" t="n"/>
      <c r="L116" s="19" t="n"/>
      <c r="M116" s="8">
        <f>IF(OR($B116="",$G116="",Paramètres!$B$4=""),"",Paramètres!$B$4-$G116)</f>
        <v/>
      </c>
      <c r="N116" s="9">
        <f>IF(OR($K116="",$L116=""),"",$L116-$K116)</f>
        <v/>
      </c>
      <c r="O116" s="24">
        <f>IF($B116="","",IF(AND($I116="Terminé",$H116=""),"Date réalisée manquante",IF(OR($I116="Terminé",$I116="Annulé"),"Clôturée",IF($G116="","Date manquante",IF($G116&lt;TODAY(),"En retard",IF($G116&lt;=TODAY()+Paramètres!$B$8,"Échéance proche","À venir"))))))</f>
        <v/>
      </c>
      <c r="P116" s="23" t="n"/>
    </row>
    <row r="117" ht="24" customHeight="1">
      <c r="A117" s="22" t="n"/>
      <c r="B117" s="23" t="n"/>
      <c r="C117" s="22" t="n"/>
      <c r="D117" s="22" t="n"/>
      <c r="E117" s="23" t="n"/>
      <c r="F117" s="23" t="n"/>
      <c r="G117" s="27" t="n"/>
      <c r="H117" s="27" t="n"/>
      <c r="I117" s="22" t="n"/>
      <c r="J117" s="22" t="n"/>
      <c r="K117" s="19" t="n"/>
      <c r="L117" s="19" t="n"/>
      <c r="M117" s="11">
        <f>IF(OR($B117="",$G117="",Paramètres!$B$4=""),"",Paramètres!$B$4-$G117)</f>
        <v/>
      </c>
      <c r="N117" s="12">
        <f>IF(OR($K117="",$L117=""),"",$L117-$K117)</f>
        <v/>
      </c>
      <c r="O117" s="25">
        <f>IF($B117="","",IF(AND($I117="Terminé",$H117=""),"Date réalisée manquante",IF(OR($I117="Terminé",$I117="Annulé"),"Clôturée",IF($G117="","Date manquante",IF($G117&lt;TODAY(),"En retard",IF($G117&lt;=TODAY()+Paramètres!$B$8,"Échéance proche","À venir"))))))</f>
        <v/>
      </c>
      <c r="P117" s="23" t="n"/>
    </row>
    <row r="118" ht="24" customHeight="1">
      <c r="A118" s="22" t="n"/>
      <c r="B118" s="23" t="n"/>
      <c r="C118" s="22" t="n"/>
      <c r="D118" s="22" t="n"/>
      <c r="E118" s="23" t="n"/>
      <c r="F118" s="23" t="n"/>
      <c r="G118" s="27" t="n"/>
      <c r="H118" s="27" t="n"/>
      <c r="I118" s="22" t="n"/>
      <c r="J118" s="22" t="n"/>
      <c r="K118" s="19" t="n"/>
      <c r="L118" s="19" t="n"/>
      <c r="M118" s="8">
        <f>IF(OR($B118="",$G118="",Paramètres!$B$4=""),"",Paramètres!$B$4-$G118)</f>
        <v/>
      </c>
      <c r="N118" s="9">
        <f>IF(OR($K118="",$L118=""),"",$L118-$K118)</f>
        <v/>
      </c>
      <c r="O118" s="24">
        <f>IF($B118="","",IF(AND($I118="Terminé",$H118=""),"Date réalisée manquante",IF(OR($I118="Terminé",$I118="Annulé"),"Clôturée",IF($G118="","Date manquante",IF($G118&lt;TODAY(),"En retard",IF($G118&lt;=TODAY()+Paramètres!$B$8,"Échéance proche","À venir"))))))</f>
        <v/>
      </c>
      <c r="P118" s="23" t="n"/>
    </row>
    <row r="119" ht="24" customHeight="1">
      <c r="A119" s="22" t="n"/>
      <c r="B119" s="23" t="n"/>
      <c r="C119" s="22" t="n"/>
      <c r="D119" s="22" t="n"/>
      <c r="E119" s="23" t="n"/>
      <c r="F119" s="23" t="n"/>
      <c r="G119" s="27" t="n"/>
      <c r="H119" s="27" t="n"/>
      <c r="I119" s="22" t="n"/>
      <c r="J119" s="22" t="n"/>
      <c r="K119" s="19" t="n"/>
      <c r="L119" s="19" t="n"/>
      <c r="M119" s="11">
        <f>IF(OR($B119="",$G119="",Paramètres!$B$4=""),"",Paramètres!$B$4-$G119)</f>
        <v/>
      </c>
      <c r="N119" s="12">
        <f>IF(OR($K119="",$L119=""),"",$L119-$K119)</f>
        <v/>
      </c>
      <c r="O119" s="25">
        <f>IF($B119="","",IF(AND($I119="Terminé",$H119=""),"Date réalisée manquante",IF(OR($I119="Terminé",$I119="Annulé"),"Clôturée",IF($G119="","Date manquante",IF($G119&lt;TODAY(),"En retard",IF($G119&lt;=TODAY()+Paramètres!$B$8,"Échéance proche","À venir"))))))</f>
        <v/>
      </c>
      <c r="P119" s="23" t="n"/>
    </row>
    <row r="120" ht="24" customHeight="1">
      <c r="A120" s="22" t="n"/>
      <c r="B120" s="23" t="n"/>
      <c r="C120" s="22" t="n"/>
      <c r="D120" s="22" t="n"/>
      <c r="E120" s="23" t="n"/>
      <c r="F120" s="23" t="n"/>
      <c r="G120" s="27" t="n"/>
      <c r="H120" s="27" t="n"/>
      <c r="I120" s="22" t="n"/>
      <c r="J120" s="22" t="n"/>
      <c r="K120" s="19" t="n"/>
      <c r="L120" s="19" t="n"/>
      <c r="M120" s="8">
        <f>IF(OR($B120="",$G120="",Paramètres!$B$4=""),"",Paramètres!$B$4-$G120)</f>
        <v/>
      </c>
      <c r="N120" s="9">
        <f>IF(OR($K120="",$L120=""),"",$L120-$K120)</f>
        <v/>
      </c>
      <c r="O120" s="24">
        <f>IF($B120="","",IF(AND($I120="Terminé",$H120=""),"Date réalisée manquante",IF(OR($I120="Terminé",$I120="Annulé"),"Clôturée",IF($G120="","Date manquante",IF($G120&lt;TODAY(),"En retard",IF($G120&lt;=TODAY()+Paramètres!$B$8,"Échéance proche","À venir"))))))</f>
        <v/>
      </c>
      <c r="P120" s="23" t="n"/>
    </row>
    <row r="121" ht="24" customHeight="1">
      <c r="A121" s="22" t="n"/>
      <c r="B121" s="23" t="n"/>
      <c r="C121" s="22" t="n"/>
      <c r="D121" s="22" t="n"/>
      <c r="E121" s="23" t="n"/>
      <c r="F121" s="23" t="n"/>
      <c r="G121" s="27" t="n"/>
      <c r="H121" s="27" t="n"/>
      <c r="I121" s="22" t="n"/>
      <c r="J121" s="22" t="n"/>
      <c r="K121" s="19" t="n"/>
      <c r="L121" s="19" t="n"/>
      <c r="M121" s="11">
        <f>IF(OR($B121="",$G121="",Paramètres!$B$4=""),"",Paramètres!$B$4-$G121)</f>
        <v/>
      </c>
      <c r="N121" s="12">
        <f>IF(OR($K121="",$L121=""),"",$L121-$K121)</f>
        <v/>
      </c>
      <c r="O121" s="25">
        <f>IF($B121="","",IF(AND($I121="Terminé",$H121=""),"Date réalisée manquante",IF(OR($I121="Terminé",$I121="Annulé"),"Clôturée",IF($G121="","Date manquante",IF($G121&lt;TODAY(),"En retard",IF($G121&lt;=TODAY()+Paramètres!$B$8,"Échéance proche","À venir"))))))</f>
        <v/>
      </c>
      <c r="P121" s="23" t="n"/>
    </row>
    <row r="122" ht="24" customHeight="1">
      <c r="A122" s="22" t="n"/>
      <c r="B122" s="23" t="n"/>
      <c r="C122" s="22" t="n"/>
      <c r="D122" s="22" t="n"/>
      <c r="E122" s="23" t="n"/>
      <c r="F122" s="23" t="n"/>
      <c r="G122" s="27" t="n"/>
      <c r="H122" s="27" t="n"/>
      <c r="I122" s="22" t="n"/>
      <c r="J122" s="22" t="n"/>
      <c r="K122" s="19" t="n"/>
      <c r="L122" s="19" t="n"/>
      <c r="M122" s="8">
        <f>IF(OR($B122="",$G122="",Paramètres!$B$4=""),"",Paramètres!$B$4-$G122)</f>
        <v/>
      </c>
      <c r="N122" s="9">
        <f>IF(OR($K122="",$L122=""),"",$L122-$K122)</f>
        <v/>
      </c>
      <c r="O122" s="24">
        <f>IF($B122="","",IF(AND($I122="Terminé",$H122=""),"Date réalisée manquante",IF(OR($I122="Terminé",$I122="Annulé"),"Clôturée",IF($G122="","Date manquante",IF($G122&lt;TODAY(),"En retard",IF($G122&lt;=TODAY()+Paramètres!$B$8,"Échéance proche","À venir"))))))</f>
        <v/>
      </c>
      <c r="P122" s="23" t="n"/>
    </row>
    <row r="123" ht="24" customHeight="1">
      <c r="A123" s="22" t="n"/>
      <c r="B123" s="23" t="n"/>
      <c r="C123" s="22" t="n"/>
      <c r="D123" s="22" t="n"/>
      <c r="E123" s="23" t="n"/>
      <c r="F123" s="23" t="n"/>
      <c r="G123" s="27" t="n"/>
      <c r="H123" s="27" t="n"/>
      <c r="I123" s="22" t="n"/>
      <c r="J123" s="22" t="n"/>
      <c r="K123" s="19" t="n"/>
      <c r="L123" s="19" t="n"/>
      <c r="M123" s="11">
        <f>IF(OR($B123="",$G123="",Paramètres!$B$4=""),"",Paramètres!$B$4-$G123)</f>
        <v/>
      </c>
      <c r="N123" s="12">
        <f>IF(OR($K123="",$L123=""),"",$L123-$K123)</f>
        <v/>
      </c>
      <c r="O123" s="25">
        <f>IF($B123="","",IF(AND($I123="Terminé",$H123=""),"Date réalisée manquante",IF(OR($I123="Terminé",$I123="Annulé"),"Clôturée",IF($G123="","Date manquante",IF($G123&lt;TODAY(),"En retard",IF($G123&lt;=TODAY()+Paramètres!$B$8,"Échéance proche","À venir"))))))</f>
        <v/>
      </c>
      <c r="P123" s="23" t="n"/>
    </row>
  </sheetData>
  <mergeCells count="1">
    <mergeCell ref="A1:P1"/>
  </mergeCells>
  <conditionalFormatting sqref="A4:A123">
    <cfRule type="expression" priority="1" dxfId="2" stopIfTrue="1">
      <formula>AND($B4&lt;&gt;"",$A4&lt;&gt;"",COUNTIF($A$4:$A$123,$A4)&gt;1)</formula>
    </cfRule>
    <cfRule type="expression" priority="4" dxfId="0" stopIfTrue="1">
      <formula>AND($B4&lt;&gt;"",$A4="")</formula>
    </cfRule>
  </conditionalFormatting>
  <conditionalFormatting sqref="L4:L123">
    <cfRule type="expression" priority="2" dxfId="0" stopIfTrue="1">
      <formula>AND($B4&lt;&gt;"",$K4&lt;&gt;"",$L4&lt;&gt;"",$L4&gt;$K4)</formula>
    </cfRule>
  </conditionalFormatting>
  <conditionalFormatting sqref="H4:H123">
    <cfRule type="expression" priority="3" dxfId="0" stopIfTrue="1">
      <formula>AND($B4&lt;&gt;"",$I4="Terminé",$H4="")</formula>
    </cfRule>
  </conditionalFormatting>
  <conditionalFormatting sqref="C4:C123">
    <cfRule type="expression" priority="5" dxfId="0" stopIfTrue="1">
      <formula>AND($B4&lt;&gt;"",$C4="")</formula>
    </cfRule>
  </conditionalFormatting>
  <conditionalFormatting sqref="D4:D123">
    <cfRule type="expression" priority="6" dxfId="0" stopIfTrue="1">
      <formula>AND($B4&lt;&gt;"",$D4="")</formula>
    </cfRule>
  </conditionalFormatting>
  <conditionalFormatting sqref="E4:E123">
    <cfRule type="expression" priority="7" dxfId="0" stopIfTrue="1">
      <formula>AND($B4&lt;&gt;"",$E4="")</formula>
    </cfRule>
  </conditionalFormatting>
  <conditionalFormatting sqref="F4:F123">
    <cfRule type="expression" priority="8" dxfId="0" stopIfTrue="1">
      <formula>AND($B4&lt;&gt;"",$F4="")</formula>
    </cfRule>
  </conditionalFormatting>
  <conditionalFormatting sqref="G4:G123">
    <cfRule type="expression" priority="9" dxfId="0" stopIfTrue="1">
      <formula>AND($B4&lt;&gt;"",$G4="")</formula>
    </cfRule>
  </conditionalFormatting>
  <conditionalFormatting sqref="I4:I123">
    <cfRule type="expression" priority="10" dxfId="0" stopIfTrue="1">
      <formula>AND($B4&lt;&gt;"",$I4="")</formula>
    </cfRule>
  </conditionalFormatting>
  <conditionalFormatting sqref="J4:J123">
    <cfRule type="expression" priority="11" dxfId="0" stopIfTrue="1">
      <formula>AND($B4&lt;&gt;"",$J4="")</formula>
    </cfRule>
  </conditionalFormatting>
  <conditionalFormatting sqref="A4:P123">
    <cfRule type="expression" priority="12" dxfId="1" stopIfTrue="1">
      <formula>$I4="Terminé"</formula>
    </cfRule>
    <cfRule type="expression" priority="13" dxfId="3" stopIfTrue="1">
      <formula>$I4="Annulé"</formula>
    </cfRule>
    <cfRule type="expression" priority="14" dxfId="0" stopIfTrue="1">
      <formula>$O4="En retard"</formula>
    </cfRule>
    <cfRule type="expression" priority="15" dxfId="4" stopIfTrue="1">
      <formula>$O4="Échéance proche"</formula>
    </cfRule>
  </conditionalFormatting>
  <dataValidations count="8">
    <dataValidation sqref="C4:C123" showDropDown="0" showInputMessage="0" showErrorMessage="1" allowBlank="0" errorTitle="Phase non autorisée" error="Choisissez une phase dans la liste proposée." type="list">
      <formula1>Listes!$A$3:$A$9</formula1>
    </dataValidation>
    <dataValidation sqref="D4:D123" showDropDown="0" showInputMessage="0" showErrorMessage="1" allowBlank="0" errorTitle="Canal non autorisé" error="Choisissez un canal dans la liste proposée." type="list">
      <formula1>Listes!$B$3:$B$8</formula1>
    </dataValidation>
    <dataValidation sqref="I4:I123" showDropDown="0" showInputMessage="0" showErrorMessage="1" allowBlank="0" errorTitle="Statut non autorisé" error="Choisissez un statut dans la liste proposée." type="list">
      <formula1>Listes!$C$3:$C$7</formula1>
    </dataValidation>
    <dataValidation sqref="J4:J123" showDropDown="0" showInputMessage="0" showErrorMessage="1" allowBlank="0" errorTitle="Priorité non autorisée" error="Choisissez une priorité dans la liste proposée." type="list">
      <formula1>Listes!$D$3:$D$5</formula1>
    </dataValidation>
    <dataValidation sqref="G4:H123" showDropDown="0" showInputMessage="0" showErrorMessage="1" allowBlank="0" errorTitle="Date hors période" error="Saisissez une date comprise entre le début et la fin de campagne." type="date" operator="between">
      <formula1>Paramètres!$B$5</formula1>
      <formula2>Paramètres!$B$6</formula2>
    </dataValidation>
    <dataValidation sqref="K4:L123" showDropDown="0" showInputMessage="0" showErrorMessage="1" allowBlank="0" errorTitle="Montant incorrect" error="Saisissez un montant positif ou nul." type="decimal" operator="greaterThanOrEqual">
      <formula1>0</formula1>
    </dataValidation>
    <dataValidation sqref="B4:B123" showDropDown="0" showInputMessage="0" showErrorMessage="1" allowBlank="0" errorTitle="Action trop longue" error="L’action est limitée à 120 caractères." type="textLength" operator="lessThanOrEqual">
      <formula1>120</formula1>
    </dataValidation>
    <dataValidation sqref="P4:P123" showDropDown="0" showInputMessage="0" showErrorMessage="1" allowBlank="0" errorTitle="Notes trop longues" error="Les notes sont limitées à 500 caractères." type="textLength" operator="lessThanOrEqual">
      <formula1>500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tabColor rgb="FFF4B183"/>
    <outlinePr summaryBelow="1" summaryRight="1"/>
    <pageSetUpPr/>
  </sheetPr>
  <dimension ref="A1:D11"/>
  <sheetViews>
    <sheetView showGridLines="0" zoomScale="95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9" customWidth="1" min="1" max="1"/>
    <col width="25" customWidth="1" min="2" max="2"/>
    <col width="18" customWidth="1" min="3" max="3"/>
    <col width="16" customWidth="1" min="4" max="4"/>
  </cols>
  <sheetData>
    <row r="1" ht="28" customHeight="1">
      <c r="A1" s="1" t="inlineStr">
        <is>
          <t>Listes de valeurs autorisées</t>
        </is>
      </c>
      <c r="B1" s="2" t="n"/>
      <c r="C1" s="2" t="n"/>
      <c r="D1" s="3" t="n"/>
    </row>
    <row r="2" ht="26" customHeight="1">
      <c r="A2" s="6" t="inlineStr">
        <is>
          <t>Phase</t>
        </is>
      </c>
      <c r="B2" s="6" t="inlineStr">
        <is>
          <t>Canal</t>
        </is>
      </c>
      <c r="C2" s="6" t="inlineStr">
        <is>
          <t>Statut</t>
        </is>
      </c>
      <c r="D2" s="6" t="inlineStr">
        <is>
          <t>Priorité</t>
        </is>
      </c>
    </row>
    <row r="3" ht="23" customHeight="1">
      <c r="A3" s="15" t="inlineStr">
        <is>
          <t>Cadrage</t>
        </is>
      </c>
      <c r="B3" s="15" t="inlineStr">
        <is>
          <t>Courriel</t>
        </is>
      </c>
      <c r="C3" s="15" t="inlineStr">
        <is>
          <t>À préparer</t>
        </is>
      </c>
      <c r="D3" s="15" t="inlineStr">
        <is>
          <t>Basse</t>
        </is>
      </c>
    </row>
    <row r="4" ht="23" customHeight="1">
      <c r="A4" s="15" t="inlineStr">
        <is>
          <t>Annonce</t>
        </is>
      </c>
      <c r="B4" s="15" t="inlineStr">
        <is>
          <t>Réseau professionnel</t>
        </is>
      </c>
      <c r="C4" s="15" t="inlineStr">
        <is>
          <t>En cours</t>
        </is>
      </c>
      <c r="D4" s="15" t="inlineStr">
        <is>
          <t>Normale</t>
        </is>
      </c>
    </row>
    <row r="5" ht="23" customHeight="1">
      <c r="A5" s="15" t="inlineStr">
        <is>
          <t>Invitation</t>
        </is>
      </c>
      <c r="B5" s="15" t="inlineStr">
        <is>
          <t>Site internet</t>
        </is>
      </c>
      <c r="C5" s="15" t="inlineStr">
        <is>
          <t>À valider</t>
        </is>
      </c>
      <c r="D5" s="15" t="inlineStr">
        <is>
          <t>Haute</t>
        </is>
      </c>
    </row>
    <row r="6" ht="23" customHeight="1">
      <c r="A6" s="15" t="inlineStr">
        <is>
          <t>Relance</t>
        </is>
      </c>
      <c r="B6" s="15" t="inlineStr">
        <is>
          <t>Affichage</t>
        </is>
      </c>
      <c r="C6" s="15" t="inlineStr">
        <is>
          <t>Terminé</t>
        </is>
      </c>
      <c r="D6" s="7" t="n"/>
    </row>
    <row r="7" ht="23" customHeight="1">
      <c r="A7" s="15" t="inlineStr">
        <is>
          <t>Informations pratiques</t>
        </is>
      </c>
      <c r="B7" s="15" t="inlineStr">
        <is>
          <t>Relations médias</t>
        </is>
      </c>
      <c r="C7" s="15" t="inlineStr">
        <is>
          <t>Annulé</t>
        </is>
      </c>
      <c r="D7" s="10" t="n"/>
    </row>
    <row r="8" ht="23" customHeight="1">
      <c r="A8" s="15" t="inlineStr">
        <is>
          <t>Jour J</t>
        </is>
      </c>
      <c r="B8" s="15" t="inlineStr">
        <is>
          <t>Interne</t>
        </is>
      </c>
      <c r="C8" s="7" t="n"/>
      <c r="D8" s="7" t="n"/>
    </row>
    <row r="9" ht="23" customHeight="1">
      <c r="A9" s="15" t="inlineStr">
        <is>
          <t>Après-événement</t>
        </is>
      </c>
      <c r="B9" s="10" t="n"/>
      <c r="C9" s="10" t="n"/>
      <c r="D9" s="10" t="n"/>
    </row>
    <row r="10"/>
    <row r="11">
      <c r="A11" s="26" t="inlineStr">
        <is>
          <t>Les menus du calendrier utilisent directement ces cellules.</t>
        </is>
      </c>
    </row>
  </sheetData>
  <mergeCells count="1">
    <mergeCell ref="A1:D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2026-09-08T04:18:04Z</dcterms:created>
  <dcterms:modified xmlns:dcterms="http://purl.org/dc/terms/" xmlns:xsi="http://www.w3.org/2001/XMLSchema-instance" xsi:type="dcterms:W3CDTF">2026-09-08T04:18:05+00:00Z</dcterms:modified>
</cp:coreProperties>
</file>