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ynthèse" sheetId="1" state="visible" r:id="rId1"/>
    <sheet xmlns:r="http://schemas.openxmlformats.org/officeDocument/2006/relationships" name="Événements" sheetId="2" state="visible" r:id="rId2"/>
    <sheet xmlns:r="http://schemas.openxmlformats.org/officeDocument/2006/relationships" name="Vue annuelle" sheetId="3" state="visible" r:id="rId3"/>
    <sheet xmlns:r="http://schemas.openxmlformats.org/officeDocument/2006/relationships" name="Paramètres" sheetId="4" state="visible" r:id="rId4"/>
  </sheets>
  <definedNames/>
  <calcPr calcId="124519" calcMode="auto" fullCalcOnLoad="1" forceFullCalc="1"/>
</workbook>
</file>

<file path=xl/styles.xml><?xml version="1.0" encoding="utf-8"?>
<styleSheet xmlns="http://schemas.openxmlformats.org/spreadsheetml/2006/main">
  <numFmts count="2">
    <numFmt numFmtId="164" formatCode="dd/mm/yyyy"/>
    <numFmt numFmtId="165" formatCode="# ##0,00 €"/>
  </numFmts>
  <fonts count="6">
    <font>
      <name val="Calibri"/>
      <family val="2"/>
      <color theme="1"/>
      <sz val="11"/>
      <scheme val="minor"/>
    </font>
    <font>
      <name val="Aptos"/>
      <b val="1"/>
      <color rgb="00FFFFFF"/>
      <sz val="10"/>
    </font>
    <font>
      <name val="Aptos"/>
      <color rgb="00352646"/>
      <sz val="10"/>
    </font>
    <font>
      <name val="Aptos"/>
      <b val="1"/>
      <color rgb="00352646"/>
      <sz val="10"/>
    </font>
    <font>
      <name val="Aptos"/>
      <i val="1"/>
      <color rgb="006B6570"/>
      <sz val="9"/>
    </font>
    <font>
      <name val="Aptos Display"/>
      <b val="1"/>
      <color rgb="00FFFFFF"/>
      <sz val="16"/>
    </font>
  </fonts>
  <fills count="7">
    <fill>
      <patternFill/>
    </fill>
    <fill>
      <patternFill patternType="gray125"/>
    </fill>
    <fill>
      <patternFill patternType="solid">
        <fgColor rgb="00352646"/>
      </patternFill>
    </fill>
    <fill>
      <patternFill patternType="solid">
        <fgColor rgb="00FFF5ED"/>
      </patternFill>
    </fill>
    <fill>
      <patternFill patternType="solid">
        <fgColor rgb="00FFFFFF"/>
      </patternFill>
    </fill>
    <fill>
      <patternFill patternType="solid">
        <fgColor rgb="00FFF0AE"/>
      </patternFill>
    </fill>
    <fill>
      <patternFill patternType="solid">
        <fgColor rgb="00DF5149"/>
      </patternFill>
    </fill>
  </fills>
  <borders count="6">
    <border>
      <left/>
      <right/>
      <top/>
      <bottom/>
      <diagonal/>
    </border>
    <border>
      <left style="thin">
        <color rgb="00DFD3DF"/>
      </left>
      <right style="thin">
        <color rgb="00DFD3DF"/>
      </right>
      <top style="thin">
        <color rgb="00DFD3DF"/>
      </top>
      <bottom style="thin">
        <color rgb="00DFD3DF"/>
      </bottom>
    </border>
    <border>
      <left/>
      <right/>
      <top style="thin">
        <color rgb="00DFD3DF"/>
      </top>
      <bottom/>
      <diagonal/>
    </border>
    <border>
      <left/>
      <right style="thin">
        <color rgb="00DFD3DF"/>
      </right>
      <top style="thin">
        <color rgb="00DFD3DF"/>
      </top>
      <bottom/>
      <diagonal/>
    </border>
    <border>
      <left/>
      <right/>
      <top style="thin">
        <color rgb="00DFD3DF"/>
      </top>
      <bottom style="thin">
        <color rgb="00DFD3DF"/>
      </bottom>
      <diagonal/>
    </border>
    <border>
      <left/>
      <right style="thin">
        <color rgb="00DFD3DF"/>
      </right>
      <top style="thin">
        <color rgb="00DFD3DF"/>
      </top>
      <bottom style="thin">
        <color rgb="00DFD3DF"/>
      </bottom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5" fillId="2" borderId="1" applyAlignment="1" applyProtection="1" pivotButton="0" quotePrefix="0" xfId="0">
      <alignment horizontal="left" vertical="center"/>
      <protection locked="0" hidden="0"/>
    </xf>
    <xf numFmtId="0" fontId="0" fillId="2" borderId="1" applyProtection="1" pivotButton="0" quotePrefix="0" xfId="0">
      <protection locked="0" hidden="0"/>
    </xf>
    <xf numFmtId="0" fontId="4" fillId="0" borderId="0" applyAlignment="1" applyProtection="1" pivotButton="0" quotePrefix="0" xfId="0">
      <alignment horizontal="left" vertical="center" wrapText="1"/>
      <protection locked="0" hidden="0"/>
    </xf>
    <xf numFmtId="0" fontId="1" fillId="6" borderId="1" applyAlignment="1" applyProtection="1" pivotButton="0" quotePrefix="0" xfId="0">
      <alignment horizontal="center" vertical="center" wrapText="1"/>
      <protection locked="0" hidden="0"/>
    </xf>
    <xf numFmtId="0" fontId="2" fillId="3" borderId="1" applyAlignment="1" applyProtection="1" pivotButton="0" quotePrefix="0" xfId="0">
      <alignment horizontal="left" vertical="center" wrapText="1"/>
      <protection locked="0" hidden="0"/>
    </xf>
    <xf numFmtId="1" fontId="2" fillId="3" borderId="1" applyAlignment="1" pivotButton="0" quotePrefix="0" xfId="0">
      <alignment horizontal="right" vertical="center"/>
    </xf>
    <xf numFmtId="0" fontId="2" fillId="4" borderId="1" applyAlignment="1" applyProtection="1" pivotButton="0" quotePrefix="0" xfId="0">
      <alignment horizontal="left" vertical="center" wrapText="1"/>
      <protection locked="0" hidden="0"/>
    </xf>
    <xf numFmtId="164" fontId="2" fillId="4" borderId="1" applyAlignment="1" pivotButton="0" quotePrefix="0" xfId="0">
      <alignment horizontal="right" vertical="center"/>
    </xf>
    <xf numFmtId="1" fontId="2" fillId="4" borderId="1" applyAlignment="1" pivotButton="0" quotePrefix="0" xfId="0">
      <alignment horizontal="right" vertical="center"/>
    </xf>
    <xf numFmtId="165" fontId="2" fillId="4" borderId="1" applyAlignment="1" pivotButton="0" quotePrefix="0" xfId="0">
      <alignment horizontal="right" vertical="center"/>
    </xf>
    <xf numFmtId="165" fontId="2" fillId="3" borderId="1" applyAlignment="1" pivotButton="0" quotePrefix="0" xfId="0">
      <alignment horizontal="right" vertical="center"/>
    </xf>
    <xf numFmtId="0" fontId="1" fillId="2" borderId="1" applyAlignment="1" applyProtection="1" pivotButton="0" quotePrefix="0" xfId="0">
      <alignment horizontal="center" vertical="center" wrapText="1"/>
      <protection locked="0" hidden="0"/>
    </xf>
    <xf numFmtId="0" fontId="2" fillId="5" borderId="1" applyAlignment="1" applyProtection="1" pivotButton="0" quotePrefix="0" xfId="0">
      <alignment horizontal="center" vertical="center" wrapText="1"/>
      <protection locked="0" hidden="0"/>
    </xf>
    <xf numFmtId="0" fontId="2" fillId="5" borderId="1" applyAlignment="1" applyProtection="1" pivotButton="0" quotePrefix="0" xfId="0">
      <alignment horizontal="left" vertical="center" wrapText="1"/>
      <protection locked="0" hidden="0"/>
    </xf>
    <xf numFmtId="164" fontId="2" fillId="5" borderId="1" applyAlignment="1" applyProtection="1" pivotButton="0" quotePrefix="0" xfId="0">
      <alignment horizontal="center" vertical="center" wrapText="1"/>
      <protection locked="0" hidden="0"/>
    </xf>
    <xf numFmtId="165" fontId="2" fillId="5" borderId="1" applyAlignment="1" applyProtection="1" pivotButton="0" quotePrefix="0" xfId="0">
      <alignment horizontal="right" vertical="center"/>
      <protection locked="0" hidden="0"/>
    </xf>
    <xf numFmtId="1" fontId="2" fillId="3" borderId="1" applyAlignment="1" pivotButton="0" quotePrefix="0" xfId="0">
      <alignment horizontal="center" vertical="center" wrapText="1"/>
    </xf>
    <xf numFmtId="0" fontId="2" fillId="3" borderId="1" applyAlignment="1" pivotButton="0" quotePrefix="0" xfId="0">
      <alignment horizontal="center" vertical="center" wrapText="1"/>
    </xf>
    <xf numFmtId="1" fontId="2" fillId="4" borderId="1" applyAlignment="1" pivotButton="0" quotePrefix="0" xfId="0">
      <alignment horizontal="center" vertical="center" wrapText="1"/>
    </xf>
    <xf numFmtId="0" fontId="2" fillId="4" borderId="1" applyAlignment="1" pivotButton="0" quotePrefix="0" xfId="0">
      <alignment horizontal="center" vertical="center" wrapText="1"/>
    </xf>
    <xf numFmtId="164" fontId="2" fillId="3" borderId="1" applyAlignment="1" pivotButton="0" quotePrefix="0" xfId="0">
      <alignment horizontal="center" vertical="center" wrapText="1"/>
    </xf>
    <xf numFmtId="164" fontId="2" fillId="4" borderId="1" applyAlignment="1" pivotButton="0" quotePrefix="0" xfId="0">
      <alignment horizontal="center" vertical="center" wrapText="1"/>
    </xf>
    <xf numFmtId="164" fontId="3" fillId="5" borderId="1" applyAlignment="1" applyProtection="1" pivotButton="0" quotePrefix="0" xfId="0">
      <alignment horizontal="center" vertical="center" wrapText="1"/>
      <protection locked="0" hidden="0"/>
    </xf>
    <xf numFmtId="1" fontId="3" fillId="5" borderId="1" applyAlignment="1" applyProtection="1" pivotButton="0" quotePrefix="0" xfId="0">
      <alignment horizontal="center" vertical="center" wrapText="1"/>
      <protection locked="0" hidden="0"/>
    </xf>
    <xf numFmtId="0" fontId="3" fillId="0" borderId="0" applyAlignment="1" pivotButton="0" quotePrefix="0" xfId="0">
      <alignment horizontal="left" vertical="center" wrapText="1"/>
    </xf>
    <xf numFmtId="0" fontId="4" fillId="0" borderId="0" applyAlignment="1" pivotButton="0" quotePrefix="0" xfId="0">
      <alignment horizontal="left" vertical="center" wrapText="1"/>
    </xf>
    <xf numFmtId="0" fontId="0" fillId="0" borderId="4" applyProtection="1" pivotButton="0" quotePrefix="0" xfId="0">
      <protection locked="0" hidden="0"/>
    </xf>
    <xf numFmtId="0" fontId="0" fillId="0" borderId="5" applyProtection="1" pivotButton="0" quotePrefix="0" xfId="0">
      <protection locked="0" hidden="0"/>
    </xf>
    <xf numFmtId="164" fontId="2" fillId="4" borderId="1" applyAlignment="1" pivotButton="0" quotePrefix="0" xfId="0">
      <alignment horizontal="right" vertical="center"/>
    </xf>
    <xf numFmtId="165" fontId="2" fillId="4" borderId="1" applyAlignment="1" pivotButton="0" quotePrefix="0" xfId="0">
      <alignment horizontal="right" vertical="center"/>
    </xf>
    <xf numFmtId="165" fontId="2" fillId="3" borderId="1" applyAlignment="1" pivotButton="0" quotePrefix="0" xfId="0">
      <alignment horizontal="right" vertical="center"/>
    </xf>
    <xf numFmtId="164" fontId="2" fillId="5" borderId="1" applyAlignment="1" applyProtection="1" pivotButton="0" quotePrefix="0" xfId="0">
      <alignment horizontal="center" vertical="center" wrapText="1"/>
      <protection locked="0" hidden="0"/>
    </xf>
    <xf numFmtId="165" fontId="2" fillId="5" borderId="1" applyAlignment="1" applyProtection="1" pivotButton="0" quotePrefix="0" xfId="0">
      <alignment horizontal="right" vertical="center"/>
      <protection locked="0" hidden="0"/>
    </xf>
    <xf numFmtId="164" fontId="2" fillId="3" borderId="1" applyAlignment="1" pivotButton="0" quotePrefix="0" xfId="0">
      <alignment horizontal="center" vertical="center" wrapText="1"/>
    </xf>
    <xf numFmtId="164" fontId="2" fillId="4" borderId="1" applyAlignment="1" pivotButton="0" quotePrefix="0" xfId="0">
      <alignment horizontal="center" vertical="center" wrapText="1"/>
    </xf>
    <xf numFmtId="164" fontId="3" fillId="5" borderId="1" applyAlignment="1" applyProtection="1" pivotButton="0" quotePrefix="0" xfId="0">
      <alignment horizontal="center" vertical="center" wrapText="1"/>
      <protection locked="0" hidden="0"/>
    </xf>
  </cellXfs>
  <cellStyles count="1">
    <cellStyle name="Normal" xfId="0" builtinId="0" hidden="0"/>
  </cellStyles>
  <dxfs count="5">
    <dxf>
      <font>
        <name val="Aptos"/>
        <b val="1"/>
        <color rgb="00352646"/>
        <sz val="10"/>
      </font>
      <fill>
        <patternFill patternType="solid">
          <fgColor rgb="00F4A261"/>
        </patternFill>
      </fill>
    </dxf>
    <dxf>
      <font>
        <name val="Aptos"/>
        <b val="1"/>
        <color rgb="00FFFFFF"/>
        <sz val="10"/>
      </font>
      <fill>
        <patternFill patternType="solid">
          <fgColor rgb="00DF5149"/>
        </patternFill>
      </fill>
    </dxf>
    <dxf>
      <font>
        <name val="Aptos"/>
        <b val="1"/>
        <color rgb="00FFFFFF"/>
        <sz val="10"/>
      </font>
      <fill>
        <patternFill patternType="solid">
          <fgColor rgb="00397A62"/>
        </patternFill>
      </fill>
    </dxf>
    <dxf>
      <font>
        <name val="Aptos"/>
        <strike val="1"/>
        <color rgb="006B6570"/>
        <sz val="10"/>
      </font>
      <fill>
        <patternFill patternType="solid">
          <fgColor rgb="00E3E0E3"/>
        </patternFill>
      </fill>
    </dxf>
    <dxf>
      <font>
        <name val="Aptos"/>
        <b val="1"/>
        <color rgb="00352646"/>
        <sz val="10"/>
      </font>
      <fill>
        <patternFill patternType="solid">
          <fgColor rgb="00FFD966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ables/table1.xml><?xml version="1.0" encoding="utf-8"?>
<table xmlns="http://schemas.openxmlformats.org/spreadsheetml/2006/main" id="1" name="tblEvenements" displayName="tblEvenements" ref="A1:R101" headerRowCount="1">
  <autoFilter ref="A1:R101"/>
  <tableColumns count="18">
    <tableColumn id="1" name="ID"/>
    <tableColumn id="2" name="Intitulé"/>
    <tableColumn id="3" name="Catégorie"/>
    <tableColumn id="4" name="Date début"/>
    <tableColumn id="5" name="Date fin"/>
    <tableColumn id="6" name="Format"/>
    <tableColumn id="7" name="Lieu indicatif"/>
    <tableColumn id="8" name="Équipe pilote"/>
    <tableColumn id="9" name="Priorité"/>
    <tableColumn id="10" name="Statut"/>
    <tableColumn id="11" name="Budget prévu"/>
    <tableColumn id="12" name="Dépense réalisée"/>
    <tableColumn id="13" name="Année"/>
    <tableColumn id="14" name="Mois"/>
    <tableColumn id="15" name="Jours avant"/>
    <tableColumn id="16" name="Écart budget"/>
    <tableColumn id="17" name="Alerte"/>
    <tableColumn id="18" name="Notes"/>
  </tableColumns>
</table>
</file>

<file path=xl/tables/table2.xml><?xml version="1.0" encoding="utf-8"?>
<table xmlns="http://schemas.openxmlformats.org/spreadsheetml/2006/main" id="2" name="tblVueAnnuelle" displayName="tblVueAnnuelle" ref="A1:E13" headerRowCount="1">
  <autoFilter ref="A1:E13"/>
  <tableColumns count="5">
    <tableColumn id="1" name="Mois"/>
    <tableColumn id="2" name="Événements actifs"/>
    <tableColumn id="3" name="Budget prévu"/>
    <tableColumn id="4" name="Dépense réalisée"/>
    <tableColumn id="5" name="Écart mensuel"/>
  </tableColumns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_rels/sheet3.xml.rels><Relationships xmlns="http://schemas.openxmlformats.org/package/2006/relationships"><Relationship Type="http://schemas.openxmlformats.org/officeDocument/2006/relationships/table" Target="/xl/tables/table2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3"/>
  <sheetViews>
    <sheetView showGridLines="0" zoomScale="100" workbookViewId="0">
      <selection activeCell="A1" sqref="A1"/>
    </sheetView>
  </sheetViews>
  <sheetFormatPr baseColWidth="8" defaultRowHeight="15"/>
  <cols>
    <col width="38" customWidth="1" min="1" max="1"/>
    <col width="23" customWidth="1" min="2" max="2"/>
    <col width="18" customWidth="1" min="3" max="3"/>
    <col width="18" customWidth="1" min="4" max="4"/>
  </cols>
  <sheetData>
    <row r="1" ht="32" customHeight="1">
      <c r="A1" s="1" t="inlineStr">
        <is>
          <t>Synthèse du calendrier annuel</t>
        </is>
      </c>
      <c r="B1" s="27" t="n"/>
      <c r="C1" s="27" t="n"/>
      <c r="D1" s="28" t="n"/>
    </row>
    <row r="2" ht="24" customHeight="1">
      <c r="A2" s="3" t="inlineStr">
        <is>
          <t>Aide interne à la planification, à la priorisation et au suivi budgétaire.</t>
        </is>
      </c>
    </row>
    <row r="3" ht="26" customHeight="1">
      <c r="A3" s="4" t="inlineStr">
        <is>
          <t>Indicateur</t>
        </is>
      </c>
      <c r="B3" s="4" t="inlineStr">
        <is>
          <t>Valeur</t>
        </is>
      </c>
    </row>
    <row r="4" ht="24" customHeight="1">
      <c r="A4" s="5" t="inlineStr">
        <is>
          <t>Année affichée</t>
        </is>
      </c>
      <c r="B4" s="6">
        <f>Paramètres!$B$3</f>
        <v/>
      </c>
    </row>
    <row r="5" ht="24" customHeight="1">
      <c r="A5" s="7" t="inlineStr">
        <is>
          <t>Date de référence</t>
        </is>
      </c>
      <c r="B5" s="29">
        <f>Paramètres!$B$2</f>
        <v/>
      </c>
    </row>
    <row r="6" ht="24" customHeight="1">
      <c r="A6" s="5" t="inlineStr">
        <is>
          <t>Événements actifs</t>
        </is>
      </c>
      <c r="B6" s="6">
        <f>COUNTIFS('Événements'!$M$2:$M$101,Paramètres!$B$3,'Événements'!$J$2:$J$101,"&lt;&gt;Annulé",'Événements'!$D$2:$D$101,"&lt;&gt;")</f>
        <v/>
      </c>
    </row>
    <row r="7" ht="24" customHeight="1">
      <c r="A7" s="7" t="inlineStr">
        <is>
          <t>Événements confirmés</t>
        </is>
      </c>
      <c r="B7" s="9">
        <f>COUNTIFS('Événements'!$M$2:$M$101,Paramètres!$B$3,'Événements'!$J$2:$J$101,"Confirmé",'Événements'!$D$2:$D$101,"&lt;&gt;")</f>
        <v/>
      </c>
    </row>
    <row r="8" ht="24" customHeight="1">
      <c r="A8" s="5" t="inlineStr">
        <is>
          <t>Alertes à traiter</t>
        </is>
      </c>
      <c r="B8" s="6">
        <f>COUNTIFS('Événements'!$M$2:$M$101,Paramètres!$B$3,'Événements'!$Q$2:$Q$101,"&lt;&gt;",'Événements'!$J$2:$J$101,"&lt;&gt;Annulé")</f>
        <v/>
      </c>
    </row>
    <row r="9" ht="24" customHeight="1">
      <c r="A9" s="7" t="inlineStr">
        <is>
          <t>Budget prévu actif</t>
        </is>
      </c>
      <c r="B9" s="30">
        <f>IFERROR(SUMIFS('Événements'!$K$2:$K$101,'Événements'!$M$2:$M$101,Paramètres!$B$3,'Événements'!$J$2:$J$101,"&lt;&gt;Annulé"),0)</f>
        <v/>
      </c>
    </row>
    <row r="10" ht="24" customHeight="1">
      <c r="A10" s="5" t="inlineStr">
        <is>
          <t>Dépense réalisée active</t>
        </is>
      </c>
      <c r="B10" s="31">
        <f>IFERROR(SUMIFS('Événements'!$L$2:$L$101,'Événements'!$M$2:$M$101,Paramètres!$B$3,'Événements'!$J$2:$J$101,"&lt;&gt;Annulé"),0)</f>
        <v/>
      </c>
    </row>
    <row r="11" ht="24" customHeight="1">
      <c r="A11" s="7" t="inlineStr">
        <is>
          <t>Écart global</t>
        </is>
      </c>
      <c r="B11" s="30">
        <f>IFERROR(B10-B9,0)</f>
        <v/>
      </c>
    </row>
    <row r="12"/>
    <row r="13">
      <c r="A13" s="3" t="inlineStr">
        <is>
          <t>Les exemples, lieux, équipes et montants sont entièrement fictifs. Ce classeur n’est ni un outil de billetterie, ni un CRM, ni un document officiel.</t>
        </is>
      </c>
    </row>
  </sheetData>
  <sheetProtection selectLockedCells="0" selectUnlockedCells="0" sheet="1" objects="0" insertRows="0" insertHyperlinks="0" autoFilter="0" scenarios="0" formatColumns="0" deleteColumns="0" insertColumns="0" pivotTables="0" deleteRows="0" formatCells="0" formatRows="0" sort="0"/>
  <mergeCells count="1">
    <mergeCell ref="A1:D1"/>
  </mergeCells>
  <conditionalFormatting sqref="B8">
    <cfRule type="expression" priority="1" dxfId="0">
      <formula>$B$8&gt;0</formula>
    </cfRule>
  </conditionalFormatting>
  <conditionalFormatting sqref="B11">
    <cfRule type="expression" priority="2" dxfId="1">
      <formula>$B$11&gt;0</formula>
    </cfRule>
    <cfRule type="expression" priority="3" dxfId="2">
      <formula>$B$11&lt;0</formula>
    </cfRule>
  </conditionalFormatting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R101"/>
  <sheetViews>
    <sheetView showGridLines="0" zoomScale="8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31" customWidth="1" min="2" max="2"/>
    <col width="25" customWidth="1" min="3" max="3"/>
    <col width="14" customWidth="1" min="4" max="4"/>
    <col width="14" customWidth="1" min="5" max="5"/>
    <col width="15" customWidth="1" min="6" max="6"/>
    <col width="31" customWidth="1" min="7" max="7"/>
    <col width="25" customWidth="1" min="8" max="8"/>
    <col width="12" customWidth="1" min="9" max="9"/>
    <col width="16" customWidth="1" min="10" max="10"/>
    <col width="17" customWidth="1" min="11" max="11"/>
    <col width="19" customWidth="1" min="12" max="12"/>
    <col width="10" customWidth="1" min="13" max="13"/>
    <col width="14" customWidth="1" min="14" max="14"/>
    <col width="13" customWidth="1" min="15" max="15"/>
    <col width="17" customWidth="1" min="16" max="16"/>
    <col width="22" customWidth="1" min="17" max="17"/>
    <col width="42" customWidth="1" min="18" max="18"/>
  </cols>
  <sheetData>
    <row r="1" ht="34" customHeight="1">
      <c r="A1" s="12" t="inlineStr">
        <is>
          <t>ID</t>
        </is>
      </c>
      <c r="B1" s="12" t="inlineStr">
        <is>
          <t>Intitulé</t>
        </is>
      </c>
      <c r="C1" s="12" t="inlineStr">
        <is>
          <t>Catégorie</t>
        </is>
      </c>
      <c r="D1" s="12" t="inlineStr">
        <is>
          <t>Date début</t>
        </is>
      </c>
      <c r="E1" s="12" t="inlineStr">
        <is>
          <t>Date fin</t>
        </is>
      </c>
      <c r="F1" s="12" t="inlineStr">
        <is>
          <t>Format</t>
        </is>
      </c>
      <c r="G1" s="12" t="inlineStr">
        <is>
          <t>Lieu indicatif</t>
        </is>
      </c>
      <c r="H1" s="12" t="inlineStr">
        <is>
          <t>Équipe pilote</t>
        </is>
      </c>
      <c r="I1" s="12" t="inlineStr">
        <is>
          <t>Priorité</t>
        </is>
      </c>
      <c r="J1" s="12" t="inlineStr">
        <is>
          <t>Statut</t>
        </is>
      </c>
      <c r="K1" s="12" t="inlineStr">
        <is>
          <t>Budget prévu</t>
        </is>
      </c>
      <c r="L1" s="12" t="inlineStr">
        <is>
          <t>Dépense réalisée</t>
        </is>
      </c>
      <c r="M1" s="12" t="inlineStr">
        <is>
          <t>Année</t>
        </is>
      </c>
      <c r="N1" s="12" t="inlineStr">
        <is>
          <t>Mois</t>
        </is>
      </c>
      <c r="O1" s="12" t="inlineStr">
        <is>
          <t>Jours avant</t>
        </is>
      </c>
      <c r="P1" s="12" t="inlineStr">
        <is>
          <t>Écart budget</t>
        </is>
      </c>
      <c r="Q1" s="12" t="inlineStr">
        <is>
          <t>Alerte</t>
        </is>
      </c>
      <c r="R1" s="12" t="inlineStr">
        <is>
          <t>Notes</t>
        </is>
      </c>
    </row>
    <row r="2" ht="32" customHeight="1">
      <c r="A2" s="13" t="inlineStr">
        <is>
          <t>EVT-F001</t>
        </is>
      </c>
      <c r="B2" s="14" t="inlineStr">
        <is>
          <t>Atelier Horizon fictif</t>
        </is>
      </c>
      <c r="C2" s="13" t="inlineStr">
        <is>
          <t>Atelier</t>
        </is>
      </c>
      <c r="D2" s="32" t="n">
        <v>46044</v>
      </c>
      <c r="E2" s="32" t="n">
        <v>46044</v>
      </c>
      <c r="F2" s="13" t="inlineStr">
        <is>
          <t>Présentiel</t>
        </is>
      </c>
      <c r="G2" s="14" t="inlineStr">
        <is>
          <t>Espace fictif Horizon — Nantes</t>
        </is>
      </c>
      <c r="H2" s="14" t="inlineStr">
        <is>
          <t>Équipe fictive Aurore</t>
        </is>
      </c>
      <c r="I2" s="13" t="inlineStr">
        <is>
          <t>Haute</t>
        </is>
      </c>
      <c r="J2" s="13" t="inlineStr">
        <is>
          <t>Terminé</t>
        </is>
      </c>
      <c r="K2" s="33" t="n">
        <v>5500</v>
      </c>
      <c r="L2" s="33" t="n">
        <v>6200</v>
      </c>
      <c r="M2" s="17">
        <f>IF($D2="","",YEAR($D2))</f>
        <v/>
      </c>
      <c r="N2" s="18">
        <f>IF($D2="","",CHOOSE(MONTH($D2),"janvier","février","mars","avril","mai","juin","juillet","août","septembre","octobre","novembre","décembre"))</f>
        <v/>
      </c>
      <c r="O2" s="17">
        <f>IF($D2="","",$D2-Paramètres!$B$2)</f>
        <v/>
      </c>
      <c r="P2" s="31">
        <f>IF(OR($K2="",$L2=""),"",$L2-$K2)</f>
        <v/>
      </c>
      <c r="Q2" s="18">
        <f>IF($B2="","",IF(AND($D2&lt;&gt;"",$E2&lt;$D2),"Dates incohérentes",IF(AND($D2&lt;Paramètres!$B$2,$J2&lt;&gt;"Terminé",$J2&lt;&gt;"Annulé"),"Statut à vérifier",IF($P2&gt;0,"Dépassement",""))))</f>
        <v/>
      </c>
      <c r="R2" s="14" t="inlineStr">
        <is>
          <t>Scénario fictif avec dépassement budgétaire.</t>
        </is>
      </c>
    </row>
    <row r="3" ht="32" customHeight="1">
      <c r="A3" s="13" t="inlineStr">
        <is>
          <t>EVT-F002</t>
        </is>
      </c>
      <c r="B3" s="14" t="inlineStr">
        <is>
          <t>Salon Démonstration Alpha</t>
        </is>
      </c>
      <c r="C3" s="13" t="inlineStr">
        <is>
          <t>Salon</t>
        </is>
      </c>
      <c r="D3" s="32" t="n">
        <v>46098</v>
      </c>
      <c r="E3" s="32" t="n">
        <v>46099</v>
      </c>
      <c r="F3" s="13" t="inlineStr">
        <is>
          <t>Présentiel</t>
        </is>
      </c>
      <c r="G3" s="14" t="inlineStr">
        <is>
          <t>Pavillon fictif Alpha — Lille</t>
        </is>
      </c>
      <c r="H3" s="14" t="inlineStr">
        <is>
          <t>Cellule fictive Démonstration</t>
        </is>
      </c>
      <c r="I3" s="13" t="inlineStr">
        <is>
          <t>Normale</t>
        </is>
      </c>
      <c r="J3" s="13" t="inlineStr">
        <is>
          <t>Planifié</t>
        </is>
      </c>
      <c r="K3" s="33" t="n">
        <v>18000</v>
      </c>
      <c r="L3" s="33" t="n">
        <v>16000</v>
      </c>
      <c r="M3" s="19">
        <f>IF($D3="","",YEAR($D3))</f>
        <v/>
      </c>
      <c r="N3" s="20">
        <f>IF($D3="","",CHOOSE(MONTH($D3),"janvier","février","mars","avril","mai","juin","juillet","août","septembre","octobre","novembre","décembre"))</f>
        <v/>
      </c>
      <c r="O3" s="19">
        <f>IF($D3="","",$D3-Paramètres!$B$2)</f>
        <v/>
      </c>
      <c r="P3" s="30">
        <f>IF(OR($K3="",$L3=""),"",$L3-$K3)</f>
        <v/>
      </c>
      <c r="Q3" s="20">
        <f>IF($B3="","",IF(AND($D3&lt;&gt;"",$E3&lt;$D3),"Dates incohérentes",IF(AND($D3&lt;Paramètres!$B$2,$J3&lt;&gt;"Terminé",$J3&lt;&gt;"Annulé"),"Statut à vérifier",IF($P3&gt;0,"Dépassement",""))))</f>
        <v/>
      </c>
      <c r="R3" s="14" t="inlineStr">
        <is>
          <t>Exemple fictif à réexaminer après la date prévue.</t>
        </is>
      </c>
    </row>
    <row r="4" ht="32" customHeight="1">
      <c r="A4" s="13" t="inlineStr">
        <is>
          <t>EVT-F003</t>
        </is>
      </c>
      <c r="B4" s="14" t="inlineStr">
        <is>
          <t>Webinaire Projet Exemple</t>
        </is>
      </c>
      <c r="C4" s="13" t="inlineStr">
        <is>
          <t>Webinaire</t>
        </is>
      </c>
      <c r="D4" s="32" t="n">
        <v>46147</v>
      </c>
      <c r="E4" s="32" t="n">
        <v>46147</v>
      </c>
      <c r="F4" s="13" t="inlineStr">
        <is>
          <t>Distanciel</t>
        </is>
      </c>
      <c r="G4" s="14" t="inlineStr">
        <is>
          <t>Studio numérique fictif Pixel</t>
        </is>
      </c>
      <c r="H4" s="14" t="inlineStr">
        <is>
          <t>Pôle fictif Numérique</t>
        </is>
      </c>
      <c r="I4" s="13" t="inlineStr">
        <is>
          <t>Normale</t>
        </is>
      </c>
      <c r="J4" s="13" t="inlineStr">
        <is>
          <t>Confirmé</t>
        </is>
      </c>
      <c r="K4" s="33" t="n">
        <v>2800</v>
      </c>
      <c r="L4" s="33" t="n">
        <v>3000</v>
      </c>
      <c r="M4" s="17">
        <f>IF($D4="","",YEAR($D4))</f>
        <v/>
      </c>
      <c r="N4" s="18">
        <f>IF($D4="","",CHOOSE(MONTH($D4),"janvier","février","mars","avril","mai","juin","juillet","août","septembre","octobre","novembre","décembre"))</f>
        <v/>
      </c>
      <c r="O4" s="17">
        <f>IF($D4="","",$D4-Paramètres!$B$2)</f>
        <v/>
      </c>
      <c r="P4" s="31">
        <f>IF(OR($K4="",$L4=""),"",$L4-$K4)</f>
        <v/>
      </c>
      <c r="Q4" s="18">
        <f>IF($B4="","",IF(AND($D4&lt;&gt;"",$E4&lt;$D4),"Dates incohérentes",IF(AND($D4&lt;Paramètres!$B$2,$J4&lt;&gt;"Terminé",$J4&lt;&gt;"Annulé"),"Statut à vérifier",IF($P4&gt;0,"Dépassement",""))))</f>
        <v/>
      </c>
      <c r="R4" s="14" t="inlineStr">
        <is>
          <t>Données de démonstration sans participants réels.</t>
        </is>
      </c>
    </row>
    <row r="5" ht="32" customHeight="1">
      <c r="A5" s="13" t="inlineStr">
        <is>
          <t>EVT-F004</t>
        </is>
      </c>
      <c r="B5" s="14" t="inlineStr">
        <is>
          <t>Séminaire Équipe Prototype</t>
        </is>
      </c>
      <c r="C5" s="13" t="inlineStr">
        <is>
          <t>Séminaire</t>
        </is>
      </c>
      <c r="D5" s="32" t="n">
        <v>46184</v>
      </c>
      <c r="E5" s="32" t="n">
        <v>46185</v>
      </c>
      <c r="F5" s="13" t="inlineStr">
        <is>
          <t>Hybride</t>
        </is>
      </c>
      <c r="G5" s="14" t="inlineStr">
        <is>
          <t>Maison fictive Prototype — Tours</t>
        </is>
      </c>
      <c r="H5" s="14" t="inlineStr">
        <is>
          <t>Équipe fictive Prototype</t>
        </is>
      </c>
      <c r="I5" s="13" t="inlineStr">
        <is>
          <t>Basse</t>
        </is>
      </c>
      <c r="J5" s="13" t="inlineStr">
        <is>
          <t>Terminé</t>
        </is>
      </c>
      <c r="K5" s="33" t="n">
        <v>12000</v>
      </c>
      <c r="L5" s="33" t="n">
        <v>11800</v>
      </c>
      <c r="M5" s="19">
        <f>IF($D5="","",YEAR($D5))</f>
        <v/>
      </c>
      <c r="N5" s="20">
        <f>IF($D5="","",CHOOSE(MONTH($D5),"janvier","février","mars","avril","mai","juin","juillet","août","septembre","octobre","novembre","décembre"))</f>
        <v/>
      </c>
      <c r="O5" s="19">
        <f>IF($D5="","",$D5-Paramètres!$B$2)</f>
        <v/>
      </c>
      <c r="P5" s="30">
        <f>IF(OR($K5="",$L5=""),"",$L5-$K5)</f>
        <v/>
      </c>
      <c r="Q5" s="20">
        <f>IF($B5="","",IF(AND($D5&lt;&gt;"",$E5&lt;$D5),"Dates incohérentes",IF(AND($D5&lt;Paramètres!$B$2,$J5&lt;&gt;"Terminé",$J5&lt;&gt;"Annulé"),"Statut à vérifier",IF($P5&gt;0,"Dépassement",""))))</f>
        <v/>
      </c>
      <c r="R5" s="14" t="inlineStr">
        <is>
          <t>Exemple terminé avec dépense inférieure au budget.</t>
        </is>
      </c>
    </row>
    <row r="6" ht="32" customHeight="1">
      <c r="A6" s="13" t="inlineStr">
        <is>
          <t>EVT-F005</t>
        </is>
      </c>
      <c r="B6" s="14" t="inlineStr">
        <is>
          <t>Conférence Repère fictive</t>
        </is>
      </c>
      <c r="C6" s="13" t="inlineStr">
        <is>
          <t>Conférence</t>
        </is>
      </c>
      <c r="D6" s="32" t="n">
        <v>46289</v>
      </c>
      <c r="E6" s="32" t="n">
        <v>46289</v>
      </c>
      <c r="F6" s="13" t="inlineStr">
        <is>
          <t>Présentiel</t>
        </is>
      </c>
      <c r="G6" s="14" t="inlineStr">
        <is>
          <t>Auditorium fictif Repère — Lyon</t>
        </is>
      </c>
      <c r="H6" s="14" t="inlineStr">
        <is>
          <t>Pôle fictif Repère</t>
        </is>
      </c>
      <c r="I6" s="13" t="inlineStr">
        <is>
          <t>Haute</t>
        </is>
      </c>
      <c r="J6" s="13" t="inlineStr">
        <is>
          <t>Confirmé</t>
        </is>
      </c>
      <c r="K6" s="33" t="n">
        <v>24000</v>
      </c>
      <c r="L6" s="33" t="n"/>
      <c r="M6" s="17">
        <f>IF($D6="","",YEAR($D6))</f>
        <v/>
      </c>
      <c r="N6" s="18">
        <f>IF($D6="","",CHOOSE(MONTH($D6),"janvier","février","mars","avril","mai","juin","juillet","août","septembre","octobre","novembre","décembre"))</f>
        <v/>
      </c>
      <c r="O6" s="17">
        <f>IF($D6="","",$D6-Paramètres!$B$2)</f>
        <v/>
      </c>
      <c r="P6" s="31">
        <f>IF(OR($K6="",$L6=""),"",$L6-$K6)</f>
        <v/>
      </c>
      <c r="Q6" s="18">
        <f>IF($B6="","",IF(AND($D6&lt;&gt;"",$E6&lt;$D6),"Dates incohérentes",IF(AND($D6&lt;Paramètres!$B$2,$J6&lt;&gt;"Terminé",$J6&lt;&gt;"Annulé"),"Statut à vérifier",IF($P6&gt;0,"Dépassement",""))))</f>
        <v/>
      </c>
      <c r="R6" s="14" t="inlineStr">
        <is>
          <t>Première occurrence fictive de la date partagée.</t>
        </is>
      </c>
    </row>
    <row r="7" ht="32" customHeight="1">
      <c r="A7" s="13" t="inlineStr">
        <is>
          <t>EVT-F006</t>
        </is>
      </c>
      <c r="B7" s="14" t="inlineStr">
        <is>
          <t>Rencontre Réseau Test</t>
        </is>
      </c>
      <c r="C7" s="13" t="inlineStr">
        <is>
          <t>Rencontre professionnelle</t>
        </is>
      </c>
      <c r="D7" s="32" t="n">
        <v>46289</v>
      </c>
      <c r="E7" s="32" t="n">
        <v>46289</v>
      </c>
      <c r="F7" s="13" t="inlineStr">
        <is>
          <t>Hybride</t>
        </is>
      </c>
      <c r="G7" s="14" t="inlineStr">
        <is>
          <t>Espace fictif Réseau — Bordeaux</t>
        </is>
      </c>
      <c r="H7" s="14" t="inlineStr">
        <is>
          <t>Équipe fictive Connexions</t>
        </is>
      </c>
      <c r="I7" s="13" t="inlineStr">
        <is>
          <t>Normale</t>
        </is>
      </c>
      <c r="J7" s="13" t="inlineStr">
        <is>
          <t>Planifié</t>
        </is>
      </c>
      <c r="K7" s="33" t="n">
        <v>7000</v>
      </c>
      <c r="L7" s="33" t="n"/>
      <c r="M7" s="19">
        <f>IF($D7="","",YEAR($D7))</f>
        <v/>
      </c>
      <c r="N7" s="20">
        <f>IF($D7="","",CHOOSE(MONTH($D7),"janvier","février","mars","avril","mai","juin","juillet","août","septembre","octobre","novembre","décembre"))</f>
        <v/>
      </c>
      <c r="O7" s="19">
        <f>IF($D7="","",$D7-Paramètres!$B$2)</f>
        <v/>
      </c>
      <c r="P7" s="30">
        <f>IF(OR($K7="",$L7=""),"",$L7-$K7)</f>
        <v/>
      </c>
      <c r="Q7" s="20">
        <f>IF($B7="","",IF(AND($D7&lt;&gt;"",$E7&lt;$D7),"Dates incohérentes",IF(AND($D7&lt;Paramètres!$B$2,$J7&lt;&gt;"Terminé",$J7&lt;&gt;"Annulé"),"Statut à vérifier",IF($P7&gt;0,"Dépassement",""))))</f>
        <v/>
      </c>
      <c r="R7" s="14" t="inlineStr">
        <is>
          <t>Seconde occurrence fictive destinée au contrôle de conflit.</t>
        </is>
      </c>
    </row>
    <row r="8" ht="32" customHeight="1">
      <c r="A8" s="13" t="inlineStr">
        <is>
          <t>EVT-F007</t>
        </is>
      </c>
      <c r="B8" s="14" t="inlineStr">
        <is>
          <t>Atelier Innovation Simulée</t>
        </is>
      </c>
      <c r="C8" s="13" t="inlineStr">
        <is>
          <t>Atelier</t>
        </is>
      </c>
      <c r="D8" s="32" t="n">
        <v>46310</v>
      </c>
      <c r="E8" s="32" t="n">
        <v>46309</v>
      </c>
      <c r="F8" s="13" t="inlineStr">
        <is>
          <t>Hybride</t>
        </is>
      </c>
      <c r="G8" s="14" t="inlineStr">
        <is>
          <t>Laboratoire fictif Idée — Rennes</t>
        </is>
      </c>
      <c r="H8" s="14" t="inlineStr">
        <is>
          <t>Cellule fictive Innovation</t>
        </is>
      </c>
      <c r="I8" s="13" t="inlineStr">
        <is>
          <t>Haute</t>
        </is>
      </c>
      <c r="J8" s="13" t="inlineStr">
        <is>
          <t>Confirmé</t>
        </is>
      </c>
      <c r="K8" s="33" t="n">
        <v>13500</v>
      </c>
      <c r="L8" s="33" t="n">
        <v>500</v>
      </c>
      <c r="M8" s="17">
        <f>IF($D8="","",YEAR($D8))</f>
        <v/>
      </c>
      <c r="N8" s="18">
        <f>IF($D8="","",CHOOSE(MONTH($D8),"janvier","février","mars","avril","mai","juin","juillet","août","septembre","octobre","novembre","décembre"))</f>
        <v/>
      </c>
      <c r="O8" s="17">
        <f>IF($D8="","",$D8-Paramètres!$B$2)</f>
        <v/>
      </c>
      <c r="P8" s="31">
        <f>IF(OR($K8="",$L8=""),"",$L8-$K8)</f>
        <v/>
      </c>
      <c r="Q8" s="18">
        <f>IF($B8="","",IF(AND($D8&lt;&gt;"",$E8&lt;$D8),"Dates incohérentes",IF(AND($D8&lt;Paramètres!$B$2,$J8&lt;&gt;"Terminé",$J8&lt;&gt;"Annulé"),"Statut à vérifier",IF($P8&gt;0,"Dépassement",""))))</f>
        <v/>
      </c>
      <c r="R8" s="14" t="inlineStr">
        <is>
          <t>Dates volontairement incohérentes pour tester l’alerte.</t>
        </is>
      </c>
    </row>
    <row r="9" ht="32" customHeight="1">
      <c r="A9" s="13" t="inlineStr">
        <is>
          <t>EVT-F008</t>
        </is>
      </c>
      <c r="B9" s="14" t="inlineStr">
        <is>
          <t>Forum Démo annuelle</t>
        </is>
      </c>
      <c r="C9" s="13" t="inlineStr">
        <is>
          <t>Salon</t>
        </is>
      </c>
      <c r="D9" s="32" t="n">
        <v>46331</v>
      </c>
      <c r="E9" s="32" t="n">
        <v>46332</v>
      </c>
      <c r="F9" s="13" t="inlineStr">
        <is>
          <t>Présentiel</t>
        </is>
      </c>
      <c r="G9" s="14" t="inlineStr">
        <is>
          <t>Forum fictif Démo — Strasbourg</t>
        </is>
      </c>
      <c r="H9" s="14" t="inlineStr">
        <is>
          <t>Équipe fictive Démo</t>
        </is>
      </c>
      <c r="I9" s="13" t="inlineStr">
        <is>
          <t>Haute</t>
        </is>
      </c>
      <c r="J9" s="13" t="inlineStr">
        <is>
          <t>Confirmé</t>
        </is>
      </c>
      <c r="K9" s="33" t="n">
        <v>20000</v>
      </c>
      <c r="L9" s="33" t="n">
        <v>22500</v>
      </c>
      <c r="M9" s="19">
        <f>IF($D9="","",YEAR($D9))</f>
        <v/>
      </c>
      <c r="N9" s="20">
        <f>IF($D9="","",CHOOSE(MONTH($D9),"janvier","février","mars","avril","mai","juin","juillet","août","septembre","octobre","novembre","décembre"))</f>
        <v/>
      </c>
      <c r="O9" s="19">
        <f>IF($D9="","",$D9-Paramètres!$B$2)</f>
        <v/>
      </c>
      <c r="P9" s="30">
        <f>IF(OR($K9="",$L9=""),"",$L9-$K9)</f>
        <v/>
      </c>
      <c r="Q9" s="20">
        <f>IF($B9="","",IF(AND($D9&lt;&gt;"",$E9&lt;$D9),"Dates incohérentes",IF(AND($D9&lt;Paramètres!$B$2,$J9&lt;&gt;"Terminé",$J9&lt;&gt;"Annulé"),"Statut à vérifier",IF($P9&gt;0,"Dépassement",""))))</f>
        <v/>
      </c>
      <c r="R9" s="14" t="inlineStr">
        <is>
          <t>Dépassement fictif saisi avant la tenue de l’événement.</t>
        </is>
      </c>
    </row>
    <row r="10" ht="32" customHeight="1">
      <c r="A10" s="13" t="inlineStr">
        <is>
          <t>EVT-F009</t>
        </is>
      </c>
      <c r="B10" s="14" t="inlineStr">
        <is>
          <t>Webinaire Bilan fictif</t>
        </is>
      </c>
      <c r="C10" s="13" t="inlineStr">
        <is>
          <t>Webinaire</t>
        </is>
      </c>
      <c r="D10" s="32" t="n">
        <v>46359</v>
      </c>
      <c r="E10" s="32" t="n">
        <v>46359</v>
      </c>
      <c r="F10" s="13" t="inlineStr">
        <is>
          <t>Distanciel</t>
        </is>
      </c>
      <c r="G10" s="14" t="inlineStr">
        <is>
          <t>Plateforme interne fictive</t>
        </is>
      </c>
      <c r="H10" s="14" t="inlineStr">
        <is>
          <t>Pôle fictif Bilan</t>
        </is>
      </c>
      <c r="I10" s="13" t="inlineStr">
        <is>
          <t>Normale</t>
        </is>
      </c>
      <c r="J10" s="13" t="inlineStr">
        <is>
          <t>À étudier</t>
        </is>
      </c>
      <c r="K10" s="33" t="n">
        <v>3200</v>
      </c>
      <c r="L10" s="33" t="n"/>
      <c r="M10" s="17">
        <f>IF($D10="","",YEAR($D10))</f>
        <v/>
      </c>
      <c r="N10" s="18">
        <f>IF($D10="","",CHOOSE(MONTH($D10),"janvier","février","mars","avril","mai","juin","juillet","août","septembre","octobre","novembre","décembre"))</f>
        <v/>
      </c>
      <c r="O10" s="17">
        <f>IF($D10="","",$D10-Paramètres!$B$2)</f>
        <v/>
      </c>
      <c r="P10" s="31">
        <f>IF(OR($K10="",$L10=""),"",$L10-$K10)</f>
        <v/>
      </c>
      <c r="Q10" s="18">
        <f>IF($B10="","",IF(AND($D10&lt;&gt;"",$E10&lt;$D10),"Dates incohérentes",IF(AND($D10&lt;Paramètres!$B$2,$J10&lt;&gt;"Terminé",$J10&lt;&gt;"Annulé"),"Statut à vérifier",IF($P10&gt;0,"Dépassement",""))))</f>
        <v/>
      </c>
      <c r="R10" s="14" t="inlineStr">
        <is>
          <t>Hypothèse fictive encore à étudier.</t>
        </is>
      </c>
    </row>
    <row r="11" ht="32" customHeight="1">
      <c r="A11" s="13" t="inlineStr">
        <is>
          <t>EVT-F010</t>
        </is>
      </c>
      <c r="B11" s="14" t="inlineStr">
        <is>
          <t>Séminaire Cap Exemple</t>
        </is>
      </c>
      <c r="C11" s="13" t="inlineStr">
        <is>
          <t>Séminaire</t>
        </is>
      </c>
      <c r="D11" s="32" t="n">
        <v>46366</v>
      </c>
      <c r="E11" s="32" t="n">
        <v>46367</v>
      </c>
      <c r="F11" s="13" t="inlineStr">
        <is>
          <t>Présentiel</t>
        </is>
      </c>
      <c r="G11" s="14" t="inlineStr">
        <is>
          <t>Domaine fictif Cap — Dijon</t>
        </is>
      </c>
      <c r="H11" s="14" t="inlineStr">
        <is>
          <t>Équipe fictive Cap</t>
        </is>
      </c>
      <c r="I11" s="13" t="inlineStr">
        <is>
          <t>Basse</t>
        </is>
      </c>
      <c r="J11" s="13" t="inlineStr">
        <is>
          <t>Annulé</t>
        </is>
      </c>
      <c r="K11" s="33" t="n">
        <v>9000</v>
      </c>
      <c r="L11" s="33" t="n">
        <v>500</v>
      </c>
      <c r="M11" s="19">
        <f>IF($D11="","",YEAR($D11))</f>
        <v/>
      </c>
      <c r="N11" s="20">
        <f>IF($D11="","",CHOOSE(MONTH($D11),"janvier","février","mars","avril","mai","juin","juillet","août","septembre","octobre","novembre","décembre"))</f>
        <v/>
      </c>
      <c r="O11" s="19">
        <f>IF($D11="","",$D11-Paramètres!$B$2)</f>
        <v/>
      </c>
      <c r="P11" s="30">
        <f>IF(OR($K11="",$L11=""),"",$L11-$K11)</f>
        <v/>
      </c>
      <c r="Q11" s="20">
        <f>IF($B11="","",IF(AND($D11&lt;&gt;"",$E11&lt;$D11),"Dates incohérentes",IF(AND($D11&lt;Paramètres!$B$2,$J11&lt;&gt;"Terminé",$J11&lt;&gt;"Annulé"),"Statut à vérifier",IF($P11&gt;0,"Dépassement",""))))</f>
        <v/>
      </c>
      <c r="R11" s="14" t="inlineStr">
        <is>
          <t>Événement fictif annulé conservé pour l’historique.</t>
        </is>
      </c>
    </row>
    <row r="12" ht="32" customHeight="1">
      <c r="A12" s="13" t="n"/>
      <c r="B12" s="14" t="n"/>
      <c r="C12" s="13" t="n"/>
      <c r="D12" s="32" t="n"/>
      <c r="E12" s="32" t="n"/>
      <c r="F12" s="13" t="n"/>
      <c r="G12" s="14" t="n"/>
      <c r="H12" s="14" t="n"/>
      <c r="I12" s="13" t="n"/>
      <c r="J12" s="13" t="n"/>
      <c r="K12" s="33" t="n"/>
      <c r="L12" s="33" t="n"/>
      <c r="M12" s="17">
        <f>IF($D12="","",YEAR($D12))</f>
        <v/>
      </c>
      <c r="N12" s="18">
        <f>IF($D12="","",CHOOSE(MONTH($D12),"janvier","février","mars","avril","mai","juin","juillet","août","septembre","octobre","novembre","décembre"))</f>
        <v/>
      </c>
      <c r="O12" s="17">
        <f>IF($D12="","",$D12-Paramètres!$B$2)</f>
        <v/>
      </c>
      <c r="P12" s="31">
        <f>IF(OR($K12="",$L12=""),"",$L12-$K12)</f>
        <v/>
      </c>
      <c r="Q12" s="18">
        <f>IF($B12="","",IF(AND($D12&lt;&gt;"",$E12&lt;$D12),"Dates incohérentes",IF(AND($D12&lt;Paramètres!$B$2,$J12&lt;&gt;"Terminé",$J12&lt;&gt;"Annulé"),"Statut à vérifier",IF($P12&gt;0,"Dépassement",""))))</f>
        <v/>
      </c>
      <c r="R12" s="14" t="n"/>
    </row>
    <row r="13" ht="32" customHeight="1">
      <c r="A13" s="13" t="n"/>
      <c r="B13" s="14" t="n"/>
      <c r="C13" s="13" t="n"/>
      <c r="D13" s="32" t="n"/>
      <c r="E13" s="32" t="n"/>
      <c r="F13" s="13" t="n"/>
      <c r="G13" s="14" t="n"/>
      <c r="H13" s="14" t="n"/>
      <c r="I13" s="13" t="n"/>
      <c r="J13" s="13" t="n"/>
      <c r="K13" s="33" t="n"/>
      <c r="L13" s="33" t="n"/>
      <c r="M13" s="19">
        <f>IF($D13="","",YEAR($D13))</f>
        <v/>
      </c>
      <c r="N13" s="20">
        <f>IF($D13="","",CHOOSE(MONTH($D13),"janvier","février","mars","avril","mai","juin","juillet","août","septembre","octobre","novembre","décembre"))</f>
        <v/>
      </c>
      <c r="O13" s="19">
        <f>IF($D13="","",$D13-Paramètres!$B$2)</f>
        <v/>
      </c>
      <c r="P13" s="30">
        <f>IF(OR($K13="",$L13=""),"",$L13-$K13)</f>
        <v/>
      </c>
      <c r="Q13" s="20">
        <f>IF($B13="","",IF(AND($D13&lt;&gt;"",$E13&lt;$D13),"Dates incohérentes",IF(AND($D13&lt;Paramètres!$B$2,$J13&lt;&gt;"Terminé",$J13&lt;&gt;"Annulé"),"Statut à vérifier",IF($P13&gt;0,"Dépassement",""))))</f>
        <v/>
      </c>
      <c r="R13" s="14" t="n"/>
    </row>
    <row r="14" ht="32" customHeight="1">
      <c r="A14" s="13" t="n"/>
      <c r="B14" s="14" t="n"/>
      <c r="C14" s="13" t="n"/>
      <c r="D14" s="32" t="n"/>
      <c r="E14" s="32" t="n"/>
      <c r="F14" s="13" t="n"/>
      <c r="G14" s="14" t="n"/>
      <c r="H14" s="14" t="n"/>
      <c r="I14" s="13" t="n"/>
      <c r="J14" s="13" t="n"/>
      <c r="K14" s="33" t="n"/>
      <c r="L14" s="33" t="n"/>
      <c r="M14" s="17">
        <f>IF($D14="","",YEAR($D14))</f>
        <v/>
      </c>
      <c r="N14" s="18">
        <f>IF($D14="","",CHOOSE(MONTH($D14),"janvier","février","mars","avril","mai","juin","juillet","août","septembre","octobre","novembre","décembre"))</f>
        <v/>
      </c>
      <c r="O14" s="17">
        <f>IF($D14="","",$D14-Paramètres!$B$2)</f>
        <v/>
      </c>
      <c r="P14" s="31">
        <f>IF(OR($K14="",$L14=""),"",$L14-$K14)</f>
        <v/>
      </c>
      <c r="Q14" s="18">
        <f>IF($B14="","",IF(AND($D14&lt;&gt;"",$E14&lt;$D14),"Dates incohérentes",IF(AND($D14&lt;Paramètres!$B$2,$J14&lt;&gt;"Terminé",$J14&lt;&gt;"Annulé"),"Statut à vérifier",IF($P14&gt;0,"Dépassement",""))))</f>
        <v/>
      </c>
      <c r="R14" s="14" t="n"/>
    </row>
    <row r="15" ht="32" customHeight="1">
      <c r="A15" s="13" t="n"/>
      <c r="B15" s="14" t="n"/>
      <c r="C15" s="13" t="n"/>
      <c r="D15" s="32" t="n"/>
      <c r="E15" s="32" t="n"/>
      <c r="F15" s="13" t="n"/>
      <c r="G15" s="14" t="n"/>
      <c r="H15" s="14" t="n"/>
      <c r="I15" s="13" t="n"/>
      <c r="J15" s="13" t="n"/>
      <c r="K15" s="33" t="n"/>
      <c r="L15" s="33" t="n"/>
      <c r="M15" s="19">
        <f>IF($D15="","",YEAR($D15))</f>
        <v/>
      </c>
      <c r="N15" s="20">
        <f>IF($D15="","",CHOOSE(MONTH($D15),"janvier","février","mars","avril","mai","juin","juillet","août","septembre","octobre","novembre","décembre"))</f>
        <v/>
      </c>
      <c r="O15" s="19">
        <f>IF($D15="","",$D15-Paramètres!$B$2)</f>
        <v/>
      </c>
      <c r="P15" s="30">
        <f>IF(OR($K15="",$L15=""),"",$L15-$K15)</f>
        <v/>
      </c>
      <c r="Q15" s="20">
        <f>IF($B15="","",IF(AND($D15&lt;&gt;"",$E15&lt;$D15),"Dates incohérentes",IF(AND($D15&lt;Paramètres!$B$2,$J15&lt;&gt;"Terminé",$J15&lt;&gt;"Annulé"),"Statut à vérifier",IF($P15&gt;0,"Dépassement",""))))</f>
        <v/>
      </c>
      <c r="R15" s="14" t="n"/>
    </row>
    <row r="16" ht="32" customHeight="1">
      <c r="A16" s="13" t="n"/>
      <c r="B16" s="14" t="n"/>
      <c r="C16" s="13" t="n"/>
      <c r="D16" s="32" t="n"/>
      <c r="E16" s="32" t="n"/>
      <c r="F16" s="13" t="n"/>
      <c r="G16" s="14" t="n"/>
      <c r="H16" s="14" t="n"/>
      <c r="I16" s="13" t="n"/>
      <c r="J16" s="13" t="n"/>
      <c r="K16" s="33" t="n"/>
      <c r="L16" s="33" t="n"/>
      <c r="M16" s="17">
        <f>IF($D16="","",YEAR($D16))</f>
        <v/>
      </c>
      <c r="N16" s="18">
        <f>IF($D16="","",CHOOSE(MONTH($D16),"janvier","février","mars","avril","mai","juin","juillet","août","septembre","octobre","novembre","décembre"))</f>
        <v/>
      </c>
      <c r="O16" s="17">
        <f>IF($D16="","",$D16-Paramètres!$B$2)</f>
        <v/>
      </c>
      <c r="P16" s="31">
        <f>IF(OR($K16="",$L16=""),"",$L16-$K16)</f>
        <v/>
      </c>
      <c r="Q16" s="18">
        <f>IF($B16="","",IF(AND($D16&lt;&gt;"",$E16&lt;$D16),"Dates incohérentes",IF(AND($D16&lt;Paramètres!$B$2,$J16&lt;&gt;"Terminé",$J16&lt;&gt;"Annulé"),"Statut à vérifier",IF($P16&gt;0,"Dépassement",""))))</f>
        <v/>
      </c>
      <c r="R16" s="14" t="n"/>
    </row>
    <row r="17" ht="32" customHeight="1">
      <c r="A17" s="13" t="n"/>
      <c r="B17" s="14" t="n"/>
      <c r="C17" s="13" t="n"/>
      <c r="D17" s="32" t="n"/>
      <c r="E17" s="32" t="n"/>
      <c r="F17" s="13" t="n"/>
      <c r="G17" s="14" t="n"/>
      <c r="H17" s="14" t="n"/>
      <c r="I17" s="13" t="n"/>
      <c r="J17" s="13" t="n"/>
      <c r="K17" s="33" t="n"/>
      <c r="L17" s="33" t="n"/>
      <c r="M17" s="19">
        <f>IF($D17="","",YEAR($D17))</f>
        <v/>
      </c>
      <c r="N17" s="20">
        <f>IF($D17="","",CHOOSE(MONTH($D17),"janvier","février","mars","avril","mai","juin","juillet","août","septembre","octobre","novembre","décembre"))</f>
        <v/>
      </c>
      <c r="O17" s="19">
        <f>IF($D17="","",$D17-Paramètres!$B$2)</f>
        <v/>
      </c>
      <c r="P17" s="30">
        <f>IF(OR($K17="",$L17=""),"",$L17-$K17)</f>
        <v/>
      </c>
      <c r="Q17" s="20">
        <f>IF($B17="","",IF(AND($D17&lt;&gt;"",$E17&lt;$D17),"Dates incohérentes",IF(AND($D17&lt;Paramètres!$B$2,$J17&lt;&gt;"Terminé",$J17&lt;&gt;"Annulé"),"Statut à vérifier",IF($P17&gt;0,"Dépassement",""))))</f>
        <v/>
      </c>
      <c r="R17" s="14" t="n"/>
    </row>
    <row r="18" ht="32" customHeight="1">
      <c r="A18" s="13" t="n"/>
      <c r="B18" s="14" t="n"/>
      <c r="C18" s="13" t="n"/>
      <c r="D18" s="32" t="n"/>
      <c r="E18" s="32" t="n"/>
      <c r="F18" s="13" t="n"/>
      <c r="G18" s="14" t="n"/>
      <c r="H18" s="14" t="n"/>
      <c r="I18" s="13" t="n"/>
      <c r="J18" s="13" t="n"/>
      <c r="K18" s="33" t="n"/>
      <c r="L18" s="33" t="n"/>
      <c r="M18" s="17">
        <f>IF($D18="","",YEAR($D18))</f>
        <v/>
      </c>
      <c r="N18" s="18">
        <f>IF($D18="","",CHOOSE(MONTH($D18),"janvier","février","mars","avril","mai","juin","juillet","août","septembre","octobre","novembre","décembre"))</f>
        <v/>
      </c>
      <c r="O18" s="17">
        <f>IF($D18="","",$D18-Paramètres!$B$2)</f>
        <v/>
      </c>
      <c r="P18" s="31">
        <f>IF(OR($K18="",$L18=""),"",$L18-$K18)</f>
        <v/>
      </c>
      <c r="Q18" s="18">
        <f>IF($B18="","",IF(AND($D18&lt;&gt;"",$E18&lt;$D18),"Dates incohérentes",IF(AND($D18&lt;Paramètres!$B$2,$J18&lt;&gt;"Terminé",$J18&lt;&gt;"Annulé"),"Statut à vérifier",IF($P18&gt;0,"Dépassement",""))))</f>
        <v/>
      </c>
      <c r="R18" s="14" t="n"/>
    </row>
    <row r="19" ht="32" customHeight="1">
      <c r="A19" s="13" t="n"/>
      <c r="B19" s="14" t="n"/>
      <c r="C19" s="13" t="n"/>
      <c r="D19" s="32" t="n"/>
      <c r="E19" s="32" t="n"/>
      <c r="F19" s="13" t="n"/>
      <c r="G19" s="14" t="n"/>
      <c r="H19" s="14" t="n"/>
      <c r="I19" s="13" t="n"/>
      <c r="J19" s="13" t="n"/>
      <c r="K19" s="33" t="n"/>
      <c r="L19" s="33" t="n"/>
      <c r="M19" s="19">
        <f>IF($D19="","",YEAR($D19))</f>
        <v/>
      </c>
      <c r="N19" s="20">
        <f>IF($D19="","",CHOOSE(MONTH($D19),"janvier","février","mars","avril","mai","juin","juillet","août","septembre","octobre","novembre","décembre"))</f>
        <v/>
      </c>
      <c r="O19" s="19">
        <f>IF($D19="","",$D19-Paramètres!$B$2)</f>
        <v/>
      </c>
      <c r="P19" s="30">
        <f>IF(OR($K19="",$L19=""),"",$L19-$K19)</f>
        <v/>
      </c>
      <c r="Q19" s="20">
        <f>IF($B19="","",IF(AND($D19&lt;&gt;"",$E19&lt;$D19),"Dates incohérentes",IF(AND($D19&lt;Paramètres!$B$2,$J19&lt;&gt;"Terminé",$J19&lt;&gt;"Annulé"),"Statut à vérifier",IF($P19&gt;0,"Dépassement",""))))</f>
        <v/>
      </c>
      <c r="R19" s="14" t="n"/>
    </row>
    <row r="20" ht="32" customHeight="1">
      <c r="A20" s="13" t="n"/>
      <c r="B20" s="14" t="n"/>
      <c r="C20" s="13" t="n"/>
      <c r="D20" s="32" t="n"/>
      <c r="E20" s="32" t="n"/>
      <c r="F20" s="13" t="n"/>
      <c r="G20" s="14" t="n"/>
      <c r="H20" s="14" t="n"/>
      <c r="I20" s="13" t="n"/>
      <c r="J20" s="13" t="n"/>
      <c r="K20" s="33" t="n"/>
      <c r="L20" s="33" t="n"/>
      <c r="M20" s="17">
        <f>IF($D20="","",YEAR($D20))</f>
        <v/>
      </c>
      <c r="N20" s="18">
        <f>IF($D20="","",CHOOSE(MONTH($D20),"janvier","février","mars","avril","mai","juin","juillet","août","septembre","octobre","novembre","décembre"))</f>
        <v/>
      </c>
      <c r="O20" s="17">
        <f>IF($D20="","",$D20-Paramètres!$B$2)</f>
        <v/>
      </c>
      <c r="P20" s="31">
        <f>IF(OR($K20="",$L20=""),"",$L20-$K20)</f>
        <v/>
      </c>
      <c r="Q20" s="18">
        <f>IF($B20="","",IF(AND($D20&lt;&gt;"",$E20&lt;$D20),"Dates incohérentes",IF(AND($D20&lt;Paramètres!$B$2,$J20&lt;&gt;"Terminé",$J20&lt;&gt;"Annulé"),"Statut à vérifier",IF($P20&gt;0,"Dépassement",""))))</f>
        <v/>
      </c>
      <c r="R20" s="14" t="n"/>
    </row>
    <row r="21" ht="32" customHeight="1">
      <c r="A21" s="13" t="n"/>
      <c r="B21" s="14" t="n"/>
      <c r="C21" s="13" t="n"/>
      <c r="D21" s="32" t="n"/>
      <c r="E21" s="32" t="n"/>
      <c r="F21" s="13" t="n"/>
      <c r="G21" s="14" t="n"/>
      <c r="H21" s="14" t="n"/>
      <c r="I21" s="13" t="n"/>
      <c r="J21" s="13" t="n"/>
      <c r="K21" s="33" t="n"/>
      <c r="L21" s="33" t="n"/>
      <c r="M21" s="19">
        <f>IF($D21="","",YEAR($D21))</f>
        <v/>
      </c>
      <c r="N21" s="20">
        <f>IF($D21="","",CHOOSE(MONTH($D21),"janvier","février","mars","avril","mai","juin","juillet","août","septembre","octobre","novembre","décembre"))</f>
        <v/>
      </c>
      <c r="O21" s="19">
        <f>IF($D21="","",$D21-Paramètres!$B$2)</f>
        <v/>
      </c>
      <c r="P21" s="30">
        <f>IF(OR($K21="",$L21=""),"",$L21-$K21)</f>
        <v/>
      </c>
      <c r="Q21" s="20">
        <f>IF($B21="","",IF(AND($D21&lt;&gt;"",$E21&lt;$D21),"Dates incohérentes",IF(AND($D21&lt;Paramètres!$B$2,$J21&lt;&gt;"Terminé",$J21&lt;&gt;"Annulé"),"Statut à vérifier",IF($P21&gt;0,"Dépassement",""))))</f>
        <v/>
      </c>
      <c r="R21" s="14" t="n"/>
    </row>
    <row r="22" ht="32" customHeight="1">
      <c r="A22" s="13" t="n"/>
      <c r="B22" s="14" t="n"/>
      <c r="C22" s="13" t="n"/>
      <c r="D22" s="32" t="n"/>
      <c r="E22" s="32" t="n"/>
      <c r="F22" s="13" t="n"/>
      <c r="G22" s="14" t="n"/>
      <c r="H22" s="14" t="n"/>
      <c r="I22" s="13" t="n"/>
      <c r="J22" s="13" t="n"/>
      <c r="K22" s="33" t="n"/>
      <c r="L22" s="33" t="n"/>
      <c r="M22" s="17">
        <f>IF($D22="","",YEAR($D22))</f>
        <v/>
      </c>
      <c r="N22" s="18">
        <f>IF($D22="","",CHOOSE(MONTH($D22),"janvier","février","mars","avril","mai","juin","juillet","août","septembre","octobre","novembre","décembre"))</f>
        <v/>
      </c>
      <c r="O22" s="17">
        <f>IF($D22="","",$D22-Paramètres!$B$2)</f>
        <v/>
      </c>
      <c r="P22" s="31">
        <f>IF(OR($K22="",$L22=""),"",$L22-$K22)</f>
        <v/>
      </c>
      <c r="Q22" s="18">
        <f>IF($B22="","",IF(AND($D22&lt;&gt;"",$E22&lt;$D22),"Dates incohérentes",IF(AND($D22&lt;Paramètres!$B$2,$J22&lt;&gt;"Terminé",$J22&lt;&gt;"Annulé"),"Statut à vérifier",IF($P22&gt;0,"Dépassement",""))))</f>
        <v/>
      </c>
      <c r="R22" s="14" t="n"/>
    </row>
    <row r="23" ht="32" customHeight="1">
      <c r="A23" s="13" t="n"/>
      <c r="B23" s="14" t="n"/>
      <c r="C23" s="13" t="n"/>
      <c r="D23" s="32" t="n"/>
      <c r="E23" s="32" t="n"/>
      <c r="F23" s="13" t="n"/>
      <c r="G23" s="14" t="n"/>
      <c r="H23" s="14" t="n"/>
      <c r="I23" s="13" t="n"/>
      <c r="J23" s="13" t="n"/>
      <c r="K23" s="33" t="n"/>
      <c r="L23" s="33" t="n"/>
      <c r="M23" s="19">
        <f>IF($D23="","",YEAR($D23))</f>
        <v/>
      </c>
      <c r="N23" s="20">
        <f>IF($D23="","",CHOOSE(MONTH($D23),"janvier","février","mars","avril","mai","juin","juillet","août","septembre","octobre","novembre","décembre"))</f>
        <v/>
      </c>
      <c r="O23" s="19">
        <f>IF($D23="","",$D23-Paramètres!$B$2)</f>
        <v/>
      </c>
      <c r="P23" s="30">
        <f>IF(OR($K23="",$L23=""),"",$L23-$K23)</f>
        <v/>
      </c>
      <c r="Q23" s="20">
        <f>IF($B23="","",IF(AND($D23&lt;&gt;"",$E23&lt;$D23),"Dates incohérentes",IF(AND($D23&lt;Paramètres!$B$2,$J23&lt;&gt;"Terminé",$J23&lt;&gt;"Annulé"),"Statut à vérifier",IF($P23&gt;0,"Dépassement",""))))</f>
        <v/>
      </c>
      <c r="R23" s="14" t="n"/>
    </row>
    <row r="24" ht="32" customHeight="1">
      <c r="A24" s="13" t="n"/>
      <c r="B24" s="14" t="n"/>
      <c r="C24" s="13" t="n"/>
      <c r="D24" s="32" t="n"/>
      <c r="E24" s="32" t="n"/>
      <c r="F24" s="13" t="n"/>
      <c r="G24" s="14" t="n"/>
      <c r="H24" s="14" t="n"/>
      <c r="I24" s="13" t="n"/>
      <c r="J24" s="13" t="n"/>
      <c r="K24" s="33" t="n"/>
      <c r="L24" s="33" t="n"/>
      <c r="M24" s="17">
        <f>IF($D24="","",YEAR($D24))</f>
        <v/>
      </c>
      <c r="N24" s="18">
        <f>IF($D24="","",CHOOSE(MONTH($D24),"janvier","février","mars","avril","mai","juin","juillet","août","septembre","octobre","novembre","décembre"))</f>
        <v/>
      </c>
      <c r="O24" s="17">
        <f>IF($D24="","",$D24-Paramètres!$B$2)</f>
        <v/>
      </c>
      <c r="P24" s="31">
        <f>IF(OR($K24="",$L24=""),"",$L24-$K24)</f>
        <v/>
      </c>
      <c r="Q24" s="18">
        <f>IF($B24="","",IF(AND($D24&lt;&gt;"",$E24&lt;$D24),"Dates incohérentes",IF(AND($D24&lt;Paramètres!$B$2,$J24&lt;&gt;"Terminé",$J24&lt;&gt;"Annulé"),"Statut à vérifier",IF($P24&gt;0,"Dépassement",""))))</f>
        <v/>
      </c>
      <c r="R24" s="14" t="n"/>
    </row>
    <row r="25" ht="32" customHeight="1">
      <c r="A25" s="13" t="n"/>
      <c r="B25" s="14" t="n"/>
      <c r="C25" s="13" t="n"/>
      <c r="D25" s="32" t="n"/>
      <c r="E25" s="32" t="n"/>
      <c r="F25" s="13" t="n"/>
      <c r="G25" s="14" t="n"/>
      <c r="H25" s="14" t="n"/>
      <c r="I25" s="13" t="n"/>
      <c r="J25" s="13" t="n"/>
      <c r="K25" s="33" t="n"/>
      <c r="L25" s="33" t="n"/>
      <c r="M25" s="19">
        <f>IF($D25="","",YEAR($D25))</f>
        <v/>
      </c>
      <c r="N25" s="20">
        <f>IF($D25="","",CHOOSE(MONTH($D25),"janvier","février","mars","avril","mai","juin","juillet","août","septembre","octobre","novembre","décembre"))</f>
        <v/>
      </c>
      <c r="O25" s="19">
        <f>IF($D25="","",$D25-Paramètres!$B$2)</f>
        <v/>
      </c>
      <c r="P25" s="30">
        <f>IF(OR($K25="",$L25=""),"",$L25-$K25)</f>
        <v/>
      </c>
      <c r="Q25" s="20">
        <f>IF($B25="","",IF(AND($D25&lt;&gt;"",$E25&lt;$D25),"Dates incohérentes",IF(AND($D25&lt;Paramètres!$B$2,$J25&lt;&gt;"Terminé",$J25&lt;&gt;"Annulé"),"Statut à vérifier",IF($P25&gt;0,"Dépassement",""))))</f>
        <v/>
      </c>
      <c r="R25" s="14" t="n"/>
    </row>
    <row r="26" ht="32" customHeight="1">
      <c r="A26" s="13" t="n"/>
      <c r="B26" s="14" t="n"/>
      <c r="C26" s="13" t="n"/>
      <c r="D26" s="32" t="n"/>
      <c r="E26" s="32" t="n"/>
      <c r="F26" s="13" t="n"/>
      <c r="G26" s="14" t="n"/>
      <c r="H26" s="14" t="n"/>
      <c r="I26" s="13" t="n"/>
      <c r="J26" s="13" t="n"/>
      <c r="K26" s="33" t="n"/>
      <c r="L26" s="33" t="n"/>
      <c r="M26" s="17">
        <f>IF($D26="","",YEAR($D26))</f>
        <v/>
      </c>
      <c r="N26" s="18">
        <f>IF($D26="","",CHOOSE(MONTH($D26),"janvier","février","mars","avril","mai","juin","juillet","août","septembre","octobre","novembre","décembre"))</f>
        <v/>
      </c>
      <c r="O26" s="17">
        <f>IF($D26="","",$D26-Paramètres!$B$2)</f>
        <v/>
      </c>
      <c r="P26" s="31">
        <f>IF(OR($K26="",$L26=""),"",$L26-$K26)</f>
        <v/>
      </c>
      <c r="Q26" s="18">
        <f>IF($B26="","",IF(AND($D26&lt;&gt;"",$E26&lt;$D26),"Dates incohérentes",IF(AND($D26&lt;Paramètres!$B$2,$J26&lt;&gt;"Terminé",$J26&lt;&gt;"Annulé"),"Statut à vérifier",IF($P26&gt;0,"Dépassement",""))))</f>
        <v/>
      </c>
      <c r="R26" s="14" t="n"/>
    </row>
    <row r="27" ht="32" customHeight="1">
      <c r="A27" s="13" t="n"/>
      <c r="B27" s="14" t="n"/>
      <c r="C27" s="13" t="n"/>
      <c r="D27" s="32" t="n"/>
      <c r="E27" s="32" t="n"/>
      <c r="F27" s="13" t="n"/>
      <c r="G27" s="14" t="n"/>
      <c r="H27" s="14" t="n"/>
      <c r="I27" s="13" t="n"/>
      <c r="J27" s="13" t="n"/>
      <c r="K27" s="33" t="n"/>
      <c r="L27" s="33" t="n"/>
      <c r="M27" s="19">
        <f>IF($D27="","",YEAR($D27))</f>
        <v/>
      </c>
      <c r="N27" s="20">
        <f>IF($D27="","",CHOOSE(MONTH($D27),"janvier","février","mars","avril","mai","juin","juillet","août","septembre","octobre","novembre","décembre"))</f>
        <v/>
      </c>
      <c r="O27" s="19">
        <f>IF($D27="","",$D27-Paramètres!$B$2)</f>
        <v/>
      </c>
      <c r="P27" s="30">
        <f>IF(OR($K27="",$L27=""),"",$L27-$K27)</f>
        <v/>
      </c>
      <c r="Q27" s="20">
        <f>IF($B27="","",IF(AND($D27&lt;&gt;"",$E27&lt;$D27),"Dates incohérentes",IF(AND($D27&lt;Paramètres!$B$2,$J27&lt;&gt;"Terminé",$J27&lt;&gt;"Annulé"),"Statut à vérifier",IF($P27&gt;0,"Dépassement",""))))</f>
        <v/>
      </c>
      <c r="R27" s="14" t="n"/>
    </row>
    <row r="28" ht="32" customHeight="1">
      <c r="A28" s="13" t="n"/>
      <c r="B28" s="14" t="n"/>
      <c r="C28" s="13" t="n"/>
      <c r="D28" s="32" t="n"/>
      <c r="E28" s="32" t="n"/>
      <c r="F28" s="13" t="n"/>
      <c r="G28" s="14" t="n"/>
      <c r="H28" s="14" t="n"/>
      <c r="I28" s="13" t="n"/>
      <c r="J28" s="13" t="n"/>
      <c r="K28" s="33" t="n"/>
      <c r="L28" s="33" t="n"/>
      <c r="M28" s="17">
        <f>IF($D28="","",YEAR($D28))</f>
        <v/>
      </c>
      <c r="N28" s="18">
        <f>IF($D28="","",CHOOSE(MONTH($D28),"janvier","février","mars","avril","mai","juin","juillet","août","septembre","octobre","novembre","décembre"))</f>
        <v/>
      </c>
      <c r="O28" s="17">
        <f>IF($D28="","",$D28-Paramètres!$B$2)</f>
        <v/>
      </c>
      <c r="P28" s="31">
        <f>IF(OR($K28="",$L28=""),"",$L28-$K28)</f>
        <v/>
      </c>
      <c r="Q28" s="18">
        <f>IF($B28="","",IF(AND($D28&lt;&gt;"",$E28&lt;$D28),"Dates incohérentes",IF(AND($D28&lt;Paramètres!$B$2,$J28&lt;&gt;"Terminé",$J28&lt;&gt;"Annulé"),"Statut à vérifier",IF($P28&gt;0,"Dépassement",""))))</f>
        <v/>
      </c>
      <c r="R28" s="14" t="n"/>
    </row>
    <row r="29" ht="32" customHeight="1">
      <c r="A29" s="13" t="n"/>
      <c r="B29" s="14" t="n"/>
      <c r="C29" s="13" t="n"/>
      <c r="D29" s="32" t="n"/>
      <c r="E29" s="32" t="n"/>
      <c r="F29" s="13" t="n"/>
      <c r="G29" s="14" t="n"/>
      <c r="H29" s="14" t="n"/>
      <c r="I29" s="13" t="n"/>
      <c r="J29" s="13" t="n"/>
      <c r="K29" s="33" t="n"/>
      <c r="L29" s="33" t="n"/>
      <c r="M29" s="19">
        <f>IF($D29="","",YEAR($D29))</f>
        <v/>
      </c>
      <c r="N29" s="20">
        <f>IF($D29="","",CHOOSE(MONTH($D29),"janvier","février","mars","avril","mai","juin","juillet","août","septembre","octobre","novembre","décembre"))</f>
        <v/>
      </c>
      <c r="O29" s="19">
        <f>IF($D29="","",$D29-Paramètres!$B$2)</f>
        <v/>
      </c>
      <c r="P29" s="30">
        <f>IF(OR($K29="",$L29=""),"",$L29-$K29)</f>
        <v/>
      </c>
      <c r="Q29" s="20">
        <f>IF($B29="","",IF(AND($D29&lt;&gt;"",$E29&lt;$D29),"Dates incohérentes",IF(AND($D29&lt;Paramètres!$B$2,$J29&lt;&gt;"Terminé",$J29&lt;&gt;"Annulé"),"Statut à vérifier",IF($P29&gt;0,"Dépassement",""))))</f>
        <v/>
      </c>
      <c r="R29" s="14" t="n"/>
    </row>
    <row r="30" ht="32" customHeight="1">
      <c r="A30" s="13" t="n"/>
      <c r="B30" s="14" t="n"/>
      <c r="C30" s="13" t="n"/>
      <c r="D30" s="32" t="n"/>
      <c r="E30" s="32" t="n"/>
      <c r="F30" s="13" t="n"/>
      <c r="G30" s="14" t="n"/>
      <c r="H30" s="14" t="n"/>
      <c r="I30" s="13" t="n"/>
      <c r="J30" s="13" t="n"/>
      <c r="K30" s="33" t="n"/>
      <c r="L30" s="33" t="n"/>
      <c r="M30" s="17">
        <f>IF($D30="","",YEAR($D30))</f>
        <v/>
      </c>
      <c r="N30" s="18">
        <f>IF($D30="","",CHOOSE(MONTH($D30),"janvier","février","mars","avril","mai","juin","juillet","août","septembre","octobre","novembre","décembre"))</f>
        <v/>
      </c>
      <c r="O30" s="17">
        <f>IF($D30="","",$D30-Paramètres!$B$2)</f>
        <v/>
      </c>
      <c r="P30" s="31">
        <f>IF(OR($K30="",$L30=""),"",$L30-$K30)</f>
        <v/>
      </c>
      <c r="Q30" s="18">
        <f>IF($B30="","",IF(AND($D30&lt;&gt;"",$E30&lt;$D30),"Dates incohérentes",IF(AND($D30&lt;Paramètres!$B$2,$J30&lt;&gt;"Terminé",$J30&lt;&gt;"Annulé"),"Statut à vérifier",IF($P30&gt;0,"Dépassement",""))))</f>
        <v/>
      </c>
      <c r="R30" s="14" t="n"/>
    </row>
    <row r="31" ht="32" customHeight="1">
      <c r="A31" s="13" t="n"/>
      <c r="B31" s="14" t="n"/>
      <c r="C31" s="13" t="n"/>
      <c r="D31" s="32" t="n"/>
      <c r="E31" s="32" t="n"/>
      <c r="F31" s="13" t="n"/>
      <c r="G31" s="14" t="n"/>
      <c r="H31" s="14" t="n"/>
      <c r="I31" s="13" t="n"/>
      <c r="J31" s="13" t="n"/>
      <c r="K31" s="33" t="n"/>
      <c r="L31" s="33" t="n"/>
      <c r="M31" s="19">
        <f>IF($D31="","",YEAR($D31))</f>
        <v/>
      </c>
      <c r="N31" s="20">
        <f>IF($D31="","",CHOOSE(MONTH($D31),"janvier","février","mars","avril","mai","juin","juillet","août","septembre","octobre","novembre","décembre"))</f>
        <v/>
      </c>
      <c r="O31" s="19">
        <f>IF($D31="","",$D31-Paramètres!$B$2)</f>
        <v/>
      </c>
      <c r="P31" s="30">
        <f>IF(OR($K31="",$L31=""),"",$L31-$K31)</f>
        <v/>
      </c>
      <c r="Q31" s="20">
        <f>IF($B31="","",IF(AND($D31&lt;&gt;"",$E31&lt;$D31),"Dates incohérentes",IF(AND($D31&lt;Paramètres!$B$2,$J31&lt;&gt;"Terminé",$J31&lt;&gt;"Annulé"),"Statut à vérifier",IF($P31&gt;0,"Dépassement",""))))</f>
        <v/>
      </c>
      <c r="R31" s="14" t="n"/>
    </row>
    <row r="32" ht="32" customHeight="1">
      <c r="A32" s="13" t="n"/>
      <c r="B32" s="14" t="n"/>
      <c r="C32" s="13" t="n"/>
      <c r="D32" s="32" t="n"/>
      <c r="E32" s="32" t="n"/>
      <c r="F32" s="13" t="n"/>
      <c r="G32" s="14" t="n"/>
      <c r="H32" s="14" t="n"/>
      <c r="I32" s="13" t="n"/>
      <c r="J32" s="13" t="n"/>
      <c r="K32" s="33" t="n"/>
      <c r="L32" s="33" t="n"/>
      <c r="M32" s="17">
        <f>IF($D32="","",YEAR($D32))</f>
        <v/>
      </c>
      <c r="N32" s="18">
        <f>IF($D32="","",CHOOSE(MONTH($D32),"janvier","février","mars","avril","mai","juin","juillet","août","septembre","octobre","novembre","décembre"))</f>
        <v/>
      </c>
      <c r="O32" s="17">
        <f>IF($D32="","",$D32-Paramètres!$B$2)</f>
        <v/>
      </c>
      <c r="P32" s="31">
        <f>IF(OR($K32="",$L32=""),"",$L32-$K32)</f>
        <v/>
      </c>
      <c r="Q32" s="18">
        <f>IF($B32="","",IF(AND($D32&lt;&gt;"",$E32&lt;$D32),"Dates incohérentes",IF(AND($D32&lt;Paramètres!$B$2,$J32&lt;&gt;"Terminé",$J32&lt;&gt;"Annulé"),"Statut à vérifier",IF($P32&gt;0,"Dépassement",""))))</f>
        <v/>
      </c>
      <c r="R32" s="14" t="n"/>
    </row>
    <row r="33" ht="32" customHeight="1">
      <c r="A33" s="13" t="n"/>
      <c r="B33" s="14" t="n"/>
      <c r="C33" s="13" t="n"/>
      <c r="D33" s="32" t="n"/>
      <c r="E33" s="32" t="n"/>
      <c r="F33" s="13" t="n"/>
      <c r="G33" s="14" t="n"/>
      <c r="H33" s="14" t="n"/>
      <c r="I33" s="13" t="n"/>
      <c r="J33" s="13" t="n"/>
      <c r="K33" s="33" t="n"/>
      <c r="L33" s="33" t="n"/>
      <c r="M33" s="19">
        <f>IF($D33="","",YEAR($D33))</f>
        <v/>
      </c>
      <c r="N33" s="20">
        <f>IF($D33="","",CHOOSE(MONTH($D33),"janvier","février","mars","avril","mai","juin","juillet","août","septembre","octobre","novembre","décembre"))</f>
        <v/>
      </c>
      <c r="O33" s="19">
        <f>IF($D33="","",$D33-Paramètres!$B$2)</f>
        <v/>
      </c>
      <c r="P33" s="30">
        <f>IF(OR($K33="",$L33=""),"",$L33-$K33)</f>
        <v/>
      </c>
      <c r="Q33" s="20">
        <f>IF($B33="","",IF(AND($D33&lt;&gt;"",$E33&lt;$D33),"Dates incohérentes",IF(AND($D33&lt;Paramètres!$B$2,$J33&lt;&gt;"Terminé",$J33&lt;&gt;"Annulé"),"Statut à vérifier",IF($P33&gt;0,"Dépassement",""))))</f>
        <v/>
      </c>
      <c r="R33" s="14" t="n"/>
    </row>
    <row r="34" ht="32" customHeight="1">
      <c r="A34" s="13" t="n"/>
      <c r="B34" s="14" t="n"/>
      <c r="C34" s="13" t="n"/>
      <c r="D34" s="32" t="n"/>
      <c r="E34" s="32" t="n"/>
      <c r="F34" s="13" t="n"/>
      <c r="G34" s="14" t="n"/>
      <c r="H34" s="14" t="n"/>
      <c r="I34" s="13" t="n"/>
      <c r="J34" s="13" t="n"/>
      <c r="K34" s="33" t="n"/>
      <c r="L34" s="33" t="n"/>
      <c r="M34" s="17">
        <f>IF($D34="","",YEAR($D34))</f>
        <v/>
      </c>
      <c r="N34" s="18">
        <f>IF($D34="","",CHOOSE(MONTH($D34),"janvier","février","mars","avril","mai","juin","juillet","août","septembre","octobre","novembre","décembre"))</f>
        <v/>
      </c>
      <c r="O34" s="17">
        <f>IF($D34="","",$D34-Paramètres!$B$2)</f>
        <v/>
      </c>
      <c r="P34" s="31">
        <f>IF(OR($K34="",$L34=""),"",$L34-$K34)</f>
        <v/>
      </c>
      <c r="Q34" s="18">
        <f>IF($B34="","",IF(AND($D34&lt;&gt;"",$E34&lt;$D34),"Dates incohérentes",IF(AND($D34&lt;Paramètres!$B$2,$J34&lt;&gt;"Terminé",$J34&lt;&gt;"Annulé"),"Statut à vérifier",IF($P34&gt;0,"Dépassement",""))))</f>
        <v/>
      </c>
      <c r="R34" s="14" t="n"/>
    </row>
    <row r="35" ht="32" customHeight="1">
      <c r="A35" s="13" t="n"/>
      <c r="B35" s="14" t="n"/>
      <c r="C35" s="13" t="n"/>
      <c r="D35" s="32" t="n"/>
      <c r="E35" s="32" t="n"/>
      <c r="F35" s="13" t="n"/>
      <c r="G35" s="14" t="n"/>
      <c r="H35" s="14" t="n"/>
      <c r="I35" s="13" t="n"/>
      <c r="J35" s="13" t="n"/>
      <c r="K35" s="33" t="n"/>
      <c r="L35" s="33" t="n"/>
      <c r="M35" s="19">
        <f>IF($D35="","",YEAR($D35))</f>
        <v/>
      </c>
      <c r="N35" s="20">
        <f>IF($D35="","",CHOOSE(MONTH($D35),"janvier","février","mars","avril","mai","juin","juillet","août","septembre","octobre","novembre","décembre"))</f>
        <v/>
      </c>
      <c r="O35" s="19">
        <f>IF($D35="","",$D35-Paramètres!$B$2)</f>
        <v/>
      </c>
      <c r="P35" s="30">
        <f>IF(OR($K35="",$L35=""),"",$L35-$K35)</f>
        <v/>
      </c>
      <c r="Q35" s="20">
        <f>IF($B35="","",IF(AND($D35&lt;&gt;"",$E35&lt;$D35),"Dates incohérentes",IF(AND($D35&lt;Paramètres!$B$2,$J35&lt;&gt;"Terminé",$J35&lt;&gt;"Annulé"),"Statut à vérifier",IF($P35&gt;0,"Dépassement",""))))</f>
        <v/>
      </c>
      <c r="R35" s="14" t="n"/>
    </row>
    <row r="36" ht="32" customHeight="1">
      <c r="A36" s="13" t="n"/>
      <c r="B36" s="14" t="n"/>
      <c r="C36" s="13" t="n"/>
      <c r="D36" s="32" t="n"/>
      <c r="E36" s="32" t="n"/>
      <c r="F36" s="13" t="n"/>
      <c r="G36" s="14" t="n"/>
      <c r="H36" s="14" t="n"/>
      <c r="I36" s="13" t="n"/>
      <c r="J36" s="13" t="n"/>
      <c r="K36" s="33" t="n"/>
      <c r="L36" s="33" t="n"/>
      <c r="M36" s="17">
        <f>IF($D36="","",YEAR($D36))</f>
        <v/>
      </c>
      <c r="N36" s="18">
        <f>IF($D36="","",CHOOSE(MONTH($D36),"janvier","février","mars","avril","mai","juin","juillet","août","septembre","octobre","novembre","décembre"))</f>
        <v/>
      </c>
      <c r="O36" s="17">
        <f>IF($D36="","",$D36-Paramètres!$B$2)</f>
        <v/>
      </c>
      <c r="P36" s="31">
        <f>IF(OR($K36="",$L36=""),"",$L36-$K36)</f>
        <v/>
      </c>
      <c r="Q36" s="18">
        <f>IF($B36="","",IF(AND($D36&lt;&gt;"",$E36&lt;$D36),"Dates incohérentes",IF(AND($D36&lt;Paramètres!$B$2,$J36&lt;&gt;"Terminé",$J36&lt;&gt;"Annulé"),"Statut à vérifier",IF($P36&gt;0,"Dépassement",""))))</f>
        <v/>
      </c>
      <c r="R36" s="14" t="n"/>
    </row>
    <row r="37" ht="32" customHeight="1">
      <c r="A37" s="13" t="n"/>
      <c r="B37" s="14" t="n"/>
      <c r="C37" s="13" t="n"/>
      <c r="D37" s="32" t="n"/>
      <c r="E37" s="32" t="n"/>
      <c r="F37" s="13" t="n"/>
      <c r="G37" s="14" t="n"/>
      <c r="H37" s="14" t="n"/>
      <c r="I37" s="13" t="n"/>
      <c r="J37" s="13" t="n"/>
      <c r="K37" s="33" t="n"/>
      <c r="L37" s="33" t="n"/>
      <c r="M37" s="19">
        <f>IF($D37="","",YEAR($D37))</f>
        <v/>
      </c>
      <c r="N37" s="20">
        <f>IF($D37="","",CHOOSE(MONTH($D37),"janvier","février","mars","avril","mai","juin","juillet","août","septembre","octobre","novembre","décembre"))</f>
        <v/>
      </c>
      <c r="O37" s="19">
        <f>IF($D37="","",$D37-Paramètres!$B$2)</f>
        <v/>
      </c>
      <c r="P37" s="30">
        <f>IF(OR($K37="",$L37=""),"",$L37-$K37)</f>
        <v/>
      </c>
      <c r="Q37" s="20">
        <f>IF($B37="","",IF(AND($D37&lt;&gt;"",$E37&lt;$D37),"Dates incohérentes",IF(AND($D37&lt;Paramètres!$B$2,$J37&lt;&gt;"Terminé",$J37&lt;&gt;"Annulé"),"Statut à vérifier",IF($P37&gt;0,"Dépassement",""))))</f>
        <v/>
      </c>
      <c r="R37" s="14" t="n"/>
    </row>
    <row r="38" ht="32" customHeight="1">
      <c r="A38" s="13" t="n"/>
      <c r="B38" s="14" t="n"/>
      <c r="C38" s="13" t="n"/>
      <c r="D38" s="32" t="n"/>
      <c r="E38" s="32" t="n"/>
      <c r="F38" s="13" t="n"/>
      <c r="G38" s="14" t="n"/>
      <c r="H38" s="14" t="n"/>
      <c r="I38" s="13" t="n"/>
      <c r="J38" s="13" t="n"/>
      <c r="K38" s="33" t="n"/>
      <c r="L38" s="33" t="n"/>
      <c r="M38" s="17">
        <f>IF($D38="","",YEAR($D38))</f>
        <v/>
      </c>
      <c r="N38" s="18">
        <f>IF($D38="","",CHOOSE(MONTH($D38),"janvier","février","mars","avril","mai","juin","juillet","août","septembre","octobre","novembre","décembre"))</f>
        <v/>
      </c>
      <c r="O38" s="17">
        <f>IF($D38="","",$D38-Paramètres!$B$2)</f>
        <v/>
      </c>
      <c r="P38" s="31">
        <f>IF(OR($K38="",$L38=""),"",$L38-$K38)</f>
        <v/>
      </c>
      <c r="Q38" s="18">
        <f>IF($B38="","",IF(AND($D38&lt;&gt;"",$E38&lt;$D38),"Dates incohérentes",IF(AND($D38&lt;Paramètres!$B$2,$J38&lt;&gt;"Terminé",$J38&lt;&gt;"Annulé"),"Statut à vérifier",IF($P38&gt;0,"Dépassement",""))))</f>
        <v/>
      </c>
      <c r="R38" s="14" t="n"/>
    </row>
    <row r="39" ht="32" customHeight="1">
      <c r="A39" s="13" t="n"/>
      <c r="B39" s="14" t="n"/>
      <c r="C39" s="13" t="n"/>
      <c r="D39" s="32" t="n"/>
      <c r="E39" s="32" t="n"/>
      <c r="F39" s="13" t="n"/>
      <c r="G39" s="14" t="n"/>
      <c r="H39" s="14" t="n"/>
      <c r="I39" s="13" t="n"/>
      <c r="J39" s="13" t="n"/>
      <c r="K39" s="33" t="n"/>
      <c r="L39" s="33" t="n"/>
      <c r="M39" s="19">
        <f>IF($D39="","",YEAR($D39))</f>
        <v/>
      </c>
      <c r="N39" s="20">
        <f>IF($D39="","",CHOOSE(MONTH($D39),"janvier","février","mars","avril","mai","juin","juillet","août","septembre","octobre","novembre","décembre"))</f>
        <v/>
      </c>
      <c r="O39" s="19">
        <f>IF($D39="","",$D39-Paramètres!$B$2)</f>
        <v/>
      </c>
      <c r="P39" s="30">
        <f>IF(OR($K39="",$L39=""),"",$L39-$K39)</f>
        <v/>
      </c>
      <c r="Q39" s="20">
        <f>IF($B39="","",IF(AND($D39&lt;&gt;"",$E39&lt;$D39),"Dates incohérentes",IF(AND($D39&lt;Paramètres!$B$2,$J39&lt;&gt;"Terminé",$J39&lt;&gt;"Annulé"),"Statut à vérifier",IF($P39&gt;0,"Dépassement",""))))</f>
        <v/>
      </c>
      <c r="R39" s="14" t="n"/>
    </row>
    <row r="40" ht="32" customHeight="1">
      <c r="A40" s="13" t="n"/>
      <c r="B40" s="14" t="n"/>
      <c r="C40" s="13" t="n"/>
      <c r="D40" s="32" t="n"/>
      <c r="E40" s="32" t="n"/>
      <c r="F40" s="13" t="n"/>
      <c r="G40" s="14" t="n"/>
      <c r="H40" s="14" t="n"/>
      <c r="I40" s="13" t="n"/>
      <c r="J40" s="13" t="n"/>
      <c r="K40" s="33" t="n"/>
      <c r="L40" s="33" t="n"/>
      <c r="M40" s="17">
        <f>IF($D40="","",YEAR($D40))</f>
        <v/>
      </c>
      <c r="N40" s="18">
        <f>IF($D40="","",CHOOSE(MONTH($D40),"janvier","février","mars","avril","mai","juin","juillet","août","septembre","octobre","novembre","décembre"))</f>
        <v/>
      </c>
      <c r="O40" s="17">
        <f>IF($D40="","",$D40-Paramètres!$B$2)</f>
        <v/>
      </c>
      <c r="P40" s="31">
        <f>IF(OR($K40="",$L40=""),"",$L40-$K40)</f>
        <v/>
      </c>
      <c r="Q40" s="18">
        <f>IF($B40="","",IF(AND($D40&lt;&gt;"",$E40&lt;$D40),"Dates incohérentes",IF(AND($D40&lt;Paramètres!$B$2,$J40&lt;&gt;"Terminé",$J40&lt;&gt;"Annulé"),"Statut à vérifier",IF($P40&gt;0,"Dépassement",""))))</f>
        <v/>
      </c>
      <c r="R40" s="14" t="n"/>
    </row>
    <row r="41" ht="32" customHeight="1">
      <c r="A41" s="13" t="n"/>
      <c r="B41" s="14" t="n"/>
      <c r="C41" s="13" t="n"/>
      <c r="D41" s="32" t="n"/>
      <c r="E41" s="32" t="n"/>
      <c r="F41" s="13" t="n"/>
      <c r="G41" s="14" t="n"/>
      <c r="H41" s="14" t="n"/>
      <c r="I41" s="13" t="n"/>
      <c r="J41" s="13" t="n"/>
      <c r="K41" s="33" t="n"/>
      <c r="L41" s="33" t="n"/>
      <c r="M41" s="19">
        <f>IF($D41="","",YEAR($D41))</f>
        <v/>
      </c>
      <c r="N41" s="20">
        <f>IF($D41="","",CHOOSE(MONTH($D41),"janvier","février","mars","avril","mai","juin","juillet","août","septembre","octobre","novembre","décembre"))</f>
        <v/>
      </c>
      <c r="O41" s="19">
        <f>IF($D41="","",$D41-Paramètres!$B$2)</f>
        <v/>
      </c>
      <c r="P41" s="30">
        <f>IF(OR($K41="",$L41=""),"",$L41-$K41)</f>
        <v/>
      </c>
      <c r="Q41" s="20">
        <f>IF($B41="","",IF(AND($D41&lt;&gt;"",$E41&lt;$D41),"Dates incohérentes",IF(AND($D41&lt;Paramètres!$B$2,$J41&lt;&gt;"Terminé",$J41&lt;&gt;"Annulé"),"Statut à vérifier",IF($P41&gt;0,"Dépassement",""))))</f>
        <v/>
      </c>
      <c r="R41" s="14" t="n"/>
    </row>
    <row r="42" ht="32" customHeight="1">
      <c r="A42" s="13" t="n"/>
      <c r="B42" s="14" t="n"/>
      <c r="C42" s="13" t="n"/>
      <c r="D42" s="32" t="n"/>
      <c r="E42" s="32" t="n"/>
      <c r="F42" s="13" t="n"/>
      <c r="G42" s="14" t="n"/>
      <c r="H42" s="14" t="n"/>
      <c r="I42" s="13" t="n"/>
      <c r="J42" s="13" t="n"/>
      <c r="K42" s="33" t="n"/>
      <c r="L42" s="33" t="n"/>
      <c r="M42" s="17">
        <f>IF($D42="","",YEAR($D42))</f>
        <v/>
      </c>
      <c r="N42" s="18">
        <f>IF($D42="","",CHOOSE(MONTH($D42),"janvier","février","mars","avril","mai","juin","juillet","août","septembre","octobre","novembre","décembre"))</f>
        <v/>
      </c>
      <c r="O42" s="17">
        <f>IF($D42="","",$D42-Paramètres!$B$2)</f>
        <v/>
      </c>
      <c r="P42" s="31">
        <f>IF(OR($K42="",$L42=""),"",$L42-$K42)</f>
        <v/>
      </c>
      <c r="Q42" s="18">
        <f>IF($B42="","",IF(AND($D42&lt;&gt;"",$E42&lt;$D42),"Dates incohérentes",IF(AND($D42&lt;Paramètres!$B$2,$J42&lt;&gt;"Terminé",$J42&lt;&gt;"Annulé"),"Statut à vérifier",IF($P42&gt;0,"Dépassement",""))))</f>
        <v/>
      </c>
      <c r="R42" s="14" t="n"/>
    </row>
    <row r="43" ht="32" customHeight="1">
      <c r="A43" s="13" t="n"/>
      <c r="B43" s="14" t="n"/>
      <c r="C43" s="13" t="n"/>
      <c r="D43" s="32" t="n"/>
      <c r="E43" s="32" t="n"/>
      <c r="F43" s="13" t="n"/>
      <c r="G43" s="14" t="n"/>
      <c r="H43" s="14" t="n"/>
      <c r="I43" s="13" t="n"/>
      <c r="J43" s="13" t="n"/>
      <c r="K43" s="33" t="n"/>
      <c r="L43" s="33" t="n"/>
      <c r="M43" s="19">
        <f>IF($D43="","",YEAR($D43))</f>
        <v/>
      </c>
      <c r="N43" s="20">
        <f>IF($D43="","",CHOOSE(MONTH($D43),"janvier","février","mars","avril","mai","juin","juillet","août","septembre","octobre","novembre","décembre"))</f>
        <v/>
      </c>
      <c r="O43" s="19">
        <f>IF($D43="","",$D43-Paramètres!$B$2)</f>
        <v/>
      </c>
      <c r="P43" s="30">
        <f>IF(OR($K43="",$L43=""),"",$L43-$K43)</f>
        <v/>
      </c>
      <c r="Q43" s="20">
        <f>IF($B43="","",IF(AND($D43&lt;&gt;"",$E43&lt;$D43),"Dates incohérentes",IF(AND($D43&lt;Paramètres!$B$2,$J43&lt;&gt;"Terminé",$J43&lt;&gt;"Annulé"),"Statut à vérifier",IF($P43&gt;0,"Dépassement",""))))</f>
        <v/>
      </c>
      <c r="R43" s="14" t="n"/>
    </row>
    <row r="44" ht="32" customHeight="1">
      <c r="A44" s="13" t="n"/>
      <c r="B44" s="14" t="n"/>
      <c r="C44" s="13" t="n"/>
      <c r="D44" s="32" t="n"/>
      <c r="E44" s="32" t="n"/>
      <c r="F44" s="13" t="n"/>
      <c r="G44" s="14" t="n"/>
      <c r="H44" s="14" t="n"/>
      <c r="I44" s="13" t="n"/>
      <c r="J44" s="13" t="n"/>
      <c r="K44" s="33" t="n"/>
      <c r="L44" s="33" t="n"/>
      <c r="M44" s="17">
        <f>IF($D44="","",YEAR($D44))</f>
        <v/>
      </c>
      <c r="N44" s="18">
        <f>IF($D44="","",CHOOSE(MONTH($D44),"janvier","février","mars","avril","mai","juin","juillet","août","septembre","octobre","novembre","décembre"))</f>
        <v/>
      </c>
      <c r="O44" s="17">
        <f>IF($D44="","",$D44-Paramètres!$B$2)</f>
        <v/>
      </c>
      <c r="P44" s="31">
        <f>IF(OR($K44="",$L44=""),"",$L44-$K44)</f>
        <v/>
      </c>
      <c r="Q44" s="18">
        <f>IF($B44="","",IF(AND($D44&lt;&gt;"",$E44&lt;$D44),"Dates incohérentes",IF(AND($D44&lt;Paramètres!$B$2,$J44&lt;&gt;"Terminé",$J44&lt;&gt;"Annulé"),"Statut à vérifier",IF($P44&gt;0,"Dépassement",""))))</f>
        <v/>
      </c>
      <c r="R44" s="14" t="n"/>
    </row>
    <row r="45" ht="32" customHeight="1">
      <c r="A45" s="13" t="n"/>
      <c r="B45" s="14" t="n"/>
      <c r="C45" s="13" t="n"/>
      <c r="D45" s="32" t="n"/>
      <c r="E45" s="32" t="n"/>
      <c r="F45" s="13" t="n"/>
      <c r="G45" s="14" t="n"/>
      <c r="H45" s="14" t="n"/>
      <c r="I45" s="13" t="n"/>
      <c r="J45" s="13" t="n"/>
      <c r="K45" s="33" t="n"/>
      <c r="L45" s="33" t="n"/>
      <c r="M45" s="19">
        <f>IF($D45="","",YEAR($D45))</f>
        <v/>
      </c>
      <c r="N45" s="20">
        <f>IF($D45="","",CHOOSE(MONTH($D45),"janvier","février","mars","avril","mai","juin","juillet","août","septembre","octobre","novembre","décembre"))</f>
        <v/>
      </c>
      <c r="O45" s="19">
        <f>IF($D45="","",$D45-Paramètres!$B$2)</f>
        <v/>
      </c>
      <c r="P45" s="30">
        <f>IF(OR($K45="",$L45=""),"",$L45-$K45)</f>
        <v/>
      </c>
      <c r="Q45" s="20">
        <f>IF($B45="","",IF(AND($D45&lt;&gt;"",$E45&lt;$D45),"Dates incohérentes",IF(AND($D45&lt;Paramètres!$B$2,$J45&lt;&gt;"Terminé",$J45&lt;&gt;"Annulé"),"Statut à vérifier",IF($P45&gt;0,"Dépassement",""))))</f>
        <v/>
      </c>
      <c r="R45" s="14" t="n"/>
    </row>
    <row r="46" ht="32" customHeight="1">
      <c r="A46" s="13" t="n"/>
      <c r="B46" s="14" t="n"/>
      <c r="C46" s="13" t="n"/>
      <c r="D46" s="32" t="n"/>
      <c r="E46" s="32" t="n"/>
      <c r="F46" s="13" t="n"/>
      <c r="G46" s="14" t="n"/>
      <c r="H46" s="14" t="n"/>
      <c r="I46" s="13" t="n"/>
      <c r="J46" s="13" t="n"/>
      <c r="K46" s="33" t="n"/>
      <c r="L46" s="33" t="n"/>
      <c r="M46" s="17">
        <f>IF($D46="","",YEAR($D46))</f>
        <v/>
      </c>
      <c r="N46" s="18">
        <f>IF($D46="","",CHOOSE(MONTH($D46),"janvier","février","mars","avril","mai","juin","juillet","août","septembre","octobre","novembre","décembre"))</f>
        <v/>
      </c>
      <c r="O46" s="17">
        <f>IF($D46="","",$D46-Paramètres!$B$2)</f>
        <v/>
      </c>
      <c r="P46" s="31">
        <f>IF(OR($K46="",$L46=""),"",$L46-$K46)</f>
        <v/>
      </c>
      <c r="Q46" s="18">
        <f>IF($B46="","",IF(AND($D46&lt;&gt;"",$E46&lt;$D46),"Dates incohérentes",IF(AND($D46&lt;Paramètres!$B$2,$J46&lt;&gt;"Terminé",$J46&lt;&gt;"Annulé"),"Statut à vérifier",IF($P46&gt;0,"Dépassement",""))))</f>
        <v/>
      </c>
      <c r="R46" s="14" t="n"/>
    </row>
    <row r="47" ht="32" customHeight="1">
      <c r="A47" s="13" t="n"/>
      <c r="B47" s="14" t="n"/>
      <c r="C47" s="13" t="n"/>
      <c r="D47" s="32" t="n"/>
      <c r="E47" s="32" t="n"/>
      <c r="F47" s="13" t="n"/>
      <c r="G47" s="14" t="n"/>
      <c r="H47" s="14" t="n"/>
      <c r="I47" s="13" t="n"/>
      <c r="J47" s="13" t="n"/>
      <c r="K47" s="33" t="n"/>
      <c r="L47" s="33" t="n"/>
      <c r="M47" s="19">
        <f>IF($D47="","",YEAR($D47))</f>
        <v/>
      </c>
      <c r="N47" s="20">
        <f>IF($D47="","",CHOOSE(MONTH($D47),"janvier","février","mars","avril","mai","juin","juillet","août","septembre","octobre","novembre","décembre"))</f>
        <v/>
      </c>
      <c r="O47" s="19">
        <f>IF($D47="","",$D47-Paramètres!$B$2)</f>
        <v/>
      </c>
      <c r="P47" s="30">
        <f>IF(OR($K47="",$L47=""),"",$L47-$K47)</f>
        <v/>
      </c>
      <c r="Q47" s="20">
        <f>IF($B47="","",IF(AND($D47&lt;&gt;"",$E47&lt;$D47),"Dates incohérentes",IF(AND($D47&lt;Paramètres!$B$2,$J47&lt;&gt;"Terminé",$J47&lt;&gt;"Annulé"),"Statut à vérifier",IF($P47&gt;0,"Dépassement",""))))</f>
        <v/>
      </c>
      <c r="R47" s="14" t="n"/>
    </row>
    <row r="48" ht="32" customHeight="1">
      <c r="A48" s="13" t="n"/>
      <c r="B48" s="14" t="n"/>
      <c r="C48" s="13" t="n"/>
      <c r="D48" s="32" t="n"/>
      <c r="E48" s="32" t="n"/>
      <c r="F48" s="13" t="n"/>
      <c r="G48" s="14" t="n"/>
      <c r="H48" s="14" t="n"/>
      <c r="I48" s="13" t="n"/>
      <c r="J48" s="13" t="n"/>
      <c r="K48" s="33" t="n"/>
      <c r="L48" s="33" t="n"/>
      <c r="M48" s="17">
        <f>IF($D48="","",YEAR($D48))</f>
        <v/>
      </c>
      <c r="N48" s="18">
        <f>IF($D48="","",CHOOSE(MONTH($D48),"janvier","février","mars","avril","mai","juin","juillet","août","septembre","octobre","novembre","décembre"))</f>
        <v/>
      </c>
      <c r="O48" s="17">
        <f>IF($D48="","",$D48-Paramètres!$B$2)</f>
        <v/>
      </c>
      <c r="P48" s="31">
        <f>IF(OR($K48="",$L48=""),"",$L48-$K48)</f>
        <v/>
      </c>
      <c r="Q48" s="18">
        <f>IF($B48="","",IF(AND($D48&lt;&gt;"",$E48&lt;$D48),"Dates incohérentes",IF(AND($D48&lt;Paramètres!$B$2,$J48&lt;&gt;"Terminé",$J48&lt;&gt;"Annulé"),"Statut à vérifier",IF($P48&gt;0,"Dépassement",""))))</f>
        <v/>
      </c>
      <c r="R48" s="14" t="n"/>
    </row>
    <row r="49" ht="32" customHeight="1">
      <c r="A49" s="13" t="n"/>
      <c r="B49" s="14" t="n"/>
      <c r="C49" s="13" t="n"/>
      <c r="D49" s="32" t="n"/>
      <c r="E49" s="32" t="n"/>
      <c r="F49" s="13" t="n"/>
      <c r="G49" s="14" t="n"/>
      <c r="H49" s="14" t="n"/>
      <c r="I49" s="13" t="n"/>
      <c r="J49" s="13" t="n"/>
      <c r="K49" s="33" t="n"/>
      <c r="L49" s="33" t="n"/>
      <c r="M49" s="19">
        <f>IF($D49="","",YEAR($D49))</f>
        <v/>
      </c>
      <c r="N49" s="20">
        <f>IF($D49="","",CHOOSE(MONTH($D49),"janvier","février","mars","avril","mai","juin","juillet","août","septembre","octobre","novembre","décembre"))</f>
        <v/>
      </c>
      <c r="O49" s="19">
        <f>IF($D49="","",$D49-Paramètres!$B$2)</f>
        <v/>
      </c>
      <c r="P49" s="30">
        <f>IF(OR($K49="",$L49=""),"",$L49-$K49)</f>
        <v/>
      </c>
      <c r="Q49" s="20">
        <f>IF($B49="","",IF(AND($D49&lt;&gt;"",$E49&lt;$D49),"Dates incohérentes",IF(AND($D49&lt;Paramètres!$B$2,$J49&lt;&gt;"Terminé",$J49&lt;&gt;"Annulé"),"Statut à vérifier",IF($P49&gt;0,"Dépassement",""))))</f>
        <v/>
      </c>
      <c r="R49" s="14" t="n"/>
    </row>
    <row r="50" ht="32" customHeight="1">
      <c r="A50" s="13" t="n"/>
      <c r="B50" s="14" t="n"/>
      <c r="C50" s="13" t="n"/>
      <c r="D50" s="32" t="n"/>
      <c r="E50" s="32" t="n"/>
      <c r="F50" s="13" t="n"/>
      <c r="G50" s="14" t="n"/>
      <c r="H50" s="14" t="n"/>
      <c r="I50" s="13" t="n"/>
      <c r="J50" s="13" t="n"/>
      <c r="K50" s="33" t="n"/>
      <c r="L50" s="33" t="n"/>
      <c r="M50" s="17">
        <f>IF($D50="","",YEAR($D50))</f>
        <v/>
      </c>
      <c r="N50" s="18">
        <f>IF($D50="","",CHOOSE(MONTH($D50),"janvier","février","mars","avril","mai","juin","juillet","août","septembre","octobre","novembre","décembre"))</f>
        <v/>
      </c>
      <c r="O50" s="17">
        <f>IF($D50="","",$D50-Paramètres!$B$2)</f>
        <v/>
      </c>
      <c r="P50" s="31">
        <f>IF(OR($K50="",$L50=""),"",$L50-$K50)</f>
        <v/>
      </c>
      <c r="Q50" s="18">
        <f>IF($B50="","",IF(AND($D50&lt;&gt;"",$E50&lt;$D50),"Dates incohérentes",IF(AND($D50&lt;Paramètres!$B$2,$J50&lt;&gt;"Terminé",$J50&lt;&gt;"Annulé"),"Statut à vérifier",IF($P50&gt;0,"Dépassement",""))))</f>
        <v/>
      </c>
      <c r="R50" s="14" t="n"/>
    </row>
    <row r="51" ht="32" customHeight="1">
      <c r="A51" s="13" t="n"/>
      <c r="B51" s="14" t="n"/>
      <c r="C51" s="13" t="n"/>
      <c r="D51" s="32" t="n"/>
      <c r="E51" s="32" t="n"/>
      <c r="F51" s="13" t="n"/>
      <c r="G51" s="14" t="n"/>
      <c r="H51" s="14" t="n"/>
      <c r="I51" s="13" t="n"/>
      <c r="J51" s="13" t="n"/>
      <c r="K51" s="33" t="n"/>
      <c r="L51" s="33" t="n"/>
      <c r="M51" s="19">
        <f>IF($D51="","",YEAR($D51))</f>
        <v/>
      </c>
      <c r="N51" s="20">
        <f>IF($D51="","",CHOOSE(MONTH($D51),"janvier","février","mars","avril","mai","juin","juillet","août","septembre","octobre","novembre","décembre"))</f>
        <v/>
      </c>
      <c r="O51" s="19">
        <f>IF($D51="","",$D51-Paramètres!$B$2)</f>
        <v/>
      </c>
      <c r="P51" s="30">
        <f>IF(OR($K51="",$L51=""),"",$L51-$K51)</f>
        <v/>
      </c>
      <c r="Q51" s="20">
        <f>IF($B51="","",IF(AND($D51&lt;&gt;"",$E51&lt;$D51),"Dates incohérentes",IF(AND($D51&lt;Paramètres!$B$2,$J51&lt;&gt;"Terminé",$J51&lt;&gt;"Annulé"),"Statut à vérifier",IF($P51&gt;0,"Dépassement",""))))</f>
        <v/>
      </c>
      <c r="R51" s="14" t="n"/>
    </row>
    <row r="52" ht="32" customHeight="1">
      <c r="A52" s="13" t="n"/>
      <c r="B52" s="14" t="n"/>
      <c r="C52" s="13" t="n"/>
      <c r="D52" s="32" t="n"/>
      <c r="E52" s="32" t="n"/>
      <c r="F52" s="13" t="n"/>
      <c r="G52" s="14" t="n"/>
      <c r="H52" s="14" t="n"/>
      <c r="I52" s="13" t="n"/>
      <c r="J52" s="13" t="n"/>
      <c r="K52" s="33" t="n"/>
      <c r="L52" s="33" t="n"/>
      <c r="M52" s="17">
        <f>IF($D52="","",YEAR($D52))</f>
        <v/>
      </c>
      <c r="N52" s="18">
        <f>IF($D52="","",CHOOSE(MONTH($D52),"janvier","février","mars","avril","mai","juin","juillet","août","septembre","octobre","novembre","décembre"))</f>
        <v/>
      </c>
      <c r="O52" s="17">
        <f>IF($D52="","",$D52-Paramètres!$B$2)</f>
        <v/>
      </c>
      <c r="P52" s="31">
        <f>IF(OR($K52="",$L52=""),"",$L52-$K52)</f>
        <v/>
      </c>
      <c r="Q52" s="18">
        <f>IF($B52="","",IF(AND($D52&lt;&gt;"",$E52&lt;$D52),"Dates incohérentes",IF(AND($D52&lt;Paramètres!$B$2,$J52&lt;&gt;"Terminé",$J52&lt;&gt;"Annulé"),"Statut à vérifier",IF($P52&gt;0,"Dépassement",""))))</f>
        <v/>
      </c>
      <c r="R52" s="14" t="n"/>
    </row>
    <row r="53" ht="32" customHeight="1">
      <c r="A53" s="13" t="n"/>
      <c r="B53" s="14" t="n"/>
      <c r="C53" s="13" t="n"/>
      <c r="D53" s="32" t="n"/>
      <c r="E53" s="32" t="n"/>
      <c r="F53" s="13" t="n"/>
      <c r="G53" s="14" t="n"/>
      <c r="H53" s="14" t="n"/>
      <c r="I53" s="13" t="n"/>
      <c r="J53" s="13" t="n"/>
      <c r="K53" s="33" t="n"/>
      <c r="L53" s="33" t="n"/>
      <c r="M53" s="19">
        <f>IF($D53="","",YEAR($D53))</f>
        <v/>
      </c>
      <c r="N53" s="20">
        <f>IF($D53="","",CHOOSE(MONTH($D53),"janvier","février","mars","avril","mai","juin","juillet","août","septembre","octobre","novembre","décembre"))</f>
        <v/>
      </c>
      <c r="O53" s="19">
        <f>IF($D53="","",$D53-Paramètres!$B$2)</f>
        <v/>
      </c>
      <c r="P53" s="30">
        <f>IF(OR($K53="",$L53=""),"",$L53-$K53)</f>
        <v/>
      </c>
      <c r="Q53" s="20">
        <f>IF($B53="","",IF(AND($D53&lt;&gt;"",$E53&lt;$D53),"Dates incohérentes",IF(AND($D53&lt;Paramètres!$B$2,$J53&lt;&gt;"Terminé",$J53&lt;&gt;"Annulé"),"Statut à vérifier",IF($P53&gt;0,"Dépassement",""))))</f>
        <v/>
      </c>
      <c r="R53" s="14" t="n"/>
    </row>
    <row r="54" ht="32" customHeight="1">
      <c r="A54" s="13" t="n"/>
      <c r="B54" s="14" t="n"/>
      <c r="C54" s="13" t="n"/>
      <c r="D54" s="32" t="n"/>
      <c r="E54" s="32" t="n"/>
      <c r="F54" s="13" t="n"/>
      <c r="G54" s="14" t="n"/>
      <c r="H54" s="14" t="n"/>
      <c r="I54" s="13" t="n"/>
      <c r="J54" s="13" t="n"/>
      <c r="K54" s="33" t="n"/>
      <c r="L54" s="33" t="n"/>
      <c r="M54" s="17">
        <f>IF($D54="","",YEAR($D54))</f>
        <v/>
      </c>
      <c r="N54" s="18">
        <f>IF($D54="","",CHOOSE(MONTH($D54),"janvier","février","mars","avril","mai","juin","juillet","août","septembre","octobre","novembre","décembre"))</f>
        <v/>
      </c>
      <c r="O54" s="17">
        <f>IF($D54="","",$D54-Paramètres!$B$2)</f>
        <v/>
      </c>
      <c r="P54" s="31">
        <f>IF(OR($K54="",$L54=""),"",$L54-$K54)</f>
        <v/>
      </c>
      <c r="Q54" s="18">
        <f>IF($B54="","",IF(AND($D54&lt;&gt;"",$E54&lt;$D54),"Dates incohérentes",IF(AND($D54&lt;Paramètres!$B$2,$J54&lt;&gt;"Terminé",$J54&lt;&gt;"Annulé"),"Statut à vérifier",IF($P54&gt;0,"Dépassement",""))))</f>
        <v/>
      </c>
      <c r="R54" s="14" t="n"/>
    </row>
    <row r="55" ht="32" customHeight="1">
      <c r="A55" s="13" t="n"/>
      <c r="B55" s="14" t="n"/>
      <c r="C55" s="13" t="n"/>
      <c r="D55" s="32" t="n"/>
      <c r="E55" s="32" t="n"/>
      <c r="F55" s="13" t="n"/>
      <c r="G55" s="14" t="n"/>
      <c r="H55" s="14" t="n"/>
      <c r="I55" s="13" t="n"/>
      <c r="J55" s="13" t="n"/>
      <c r="K55" s="33" t="n"/>
      <c r="L55" s="33" t="n"/>
      <c r="M55" s="19">
        <f>IF($D55="","",YEAR($D55))</f>
        <v/>
      </c>
      <c r="N55" s="20">
        <f>IF($D55="","",CHOOSE(MONTH($D55),"janvier","février","mars","avril","mai","juin","juillet","août","septembre","octobre","novembre","décembre"))</f>
        <v/>
      </c>
      <c r="O55" s="19">
        <f>IF($D55="","",$D55-Paramètres!$B$2)</f>
        <v/>
      </c>
      <c r="P55" s="30">
        <f>IF(OR($K55="",$L55=""),"",$L55-$K55)</f>
        <v/>
      </c>
      <c r="Q55" s="20">
        <f>IF($B55="","",IF(AND($D55&lt;&gt;"",$E55&lt;$D55),"Dates incohérentes",IF(AND($D55&lt;Paramètres!$B$2,$J55&lt;&gt;"Terminé",$J55&lt;&gt;"Annulé"),"Statut à vérifier",IF($P55&gt;0,"Dépassement",""))))</f>
        <v/>
      </c>
      <c r="R55" s="14" t="n"/>
    </row>
    <row r="56" ht="32" customHeight="1">
      <c r="A56" s="13" t="n"/>
      <c r="B56" s="14" t="n"/>
      <c r="C56" s="13" t="n"/>
      <c r="D56" s="32" t="n"/>
      <c r="E56" s="32" t="n"/>
      <c r="F56" s="13" t="n"/>
      <c r="G56" s="14" t="n"/>
      <c r="H56" s="14" t="n"/>
      <c r="I56" s="13" t="n"/>
      <c r="J56" s="13" t="n"/>
      <c r="K56" s="33" t="n"/>
      <c r="L56" s="33" t="n"/>
      <c r="M56" s="17">
        <f>IF($D56="","",YEAR($D56))</f>
        <v/>
      </c>
      <c r="N56" s="18">
        <f>IF($D56="","",CHOOSE(MONTH($D56),"janvier","février","mars","avril","mai","juin","juillet","août","septembre","octobre","novembre","décembre"))</f>
        <v/>
      </c>
      <c r="O56" s="17">
        <f>IF($D56="","",$D56-Paramètres!$B$2)</f>
        <v/>
      </c>
      <c r="P56" s="31">
        <f>IF(OR($K56="",$L56=""),"",$L56-$K56)</f>
        <v/>
      </c>
      <c r="Q56" s="18">
        <f>IF($B56="","",IF(AND($D56&lt;&gt;"",$E56&lt;$D56),"Dates incohérentes",IF(AND($D56&lt;Paramètres!$B$2,$J56&lt;&gt;"Terminé",$J56&lt;&gt;"Annulé"),"Statut à vérifier",IF($P56&gt;0,"Dépassement",""))))</f>
        <v/>
      </c>
      <c r="R56" s="14" t="n"/>
    </row>
    <row r="57" ht="32" customHeight="1">
      <c r="A57" s="13" t="n"/>
      <c r="B57" s="14" t="n"/>
      <c r="C57" s="13" t="n"/>
      <c r="D57" s="32" t="n"/>
      <c r="E57" s="32" t="n"/>
      <c r="F57" s="13" t="n"/>
      <c r="G57" s="14" t="n"/>
      <c r="H57" s="14" t="n"/>
      <c r="I57" s="13" t="n"/>
      <c r="J57" s="13" t="n"/>
      <c r="K57" s="33" t="n"/>
      <c r="L57" s="33" t="n"/>
      <c r="M57" s="19">
        <f>IF($D57="","",YEAR($D57))</f>
        <v/>
      </c>
      <c r="N57" s="20">
        <f>IF($D57="","",CHOOSE(MONTH($D57),"janvier","février","mars","avril","mai","juin","juillet","août","septembre","octobre","novembre","décembre"))</f>
        <v/>
      </c>
      <c r="O57" s="19">
        <f>IF($D57="","",$D57-Paramètres!$B$2)</f>
        <v/>
      </c>
      <c r="P57" s="30">
        <f>IF(OR($K57="",$L57=""),"",$L57-$K57)</f>
        <v/>
      </c>
      <c r="Q57" s="20">
        <f>IF($B57="","",IF(AND($D57&lt;&gt;"",$E57&lt;$D57),"Dates incohérentes",IF(AND($D57&lt;Paramètres!$B$2,$J57&lt;&gt;"Terminé",$J57&lt;&gt;"Annulé"),"Statut à vérifier",IF($P57&gt;0,"Dépassement",""))))</f>
        <v/>
      </c>
      <c r="R57" s="14" t="n"/>
    </row>
    <row r="58" ht="32" customHeight="1">
      <c r="A58" s="13" t="n"/>
      <c r="B58" s="14" t="n"/>
      <c r="C58" s="13" t="n"/>
      <c r="D58" s="32" t="n"/>
      <c r="E58" s="32" t="n"/>
      <c r="F58" s="13" t="n"/>
      <c r="G58" s="14" t="n"/>
      <c r="H58" s="14" t="n"/>
      <c r="I58" s="13" t="n"/>
      <c r="J58" s="13" t="n"/>
      <c r="K58" s="33" t="n"/>
      <c r="L58" s="33" t="n"/>
      <c r="M58" s="17">
        <f>IF($D58="","",YEAR($D58))</f>
        <v/>
      </c>
      <c r="N58" s="18">
        <f>IF($D58="","",CHOOSE(MONTH($D58),"janvier","février","mars","avril","mai","juin","juillet","août","septembre","octobre","novembre","décembre"))</f>
        <v/>
      </c>
      <c r="O58" s="17">
        <f>IF($D58="","",$D58-Paramètres!$B$2)</f>
        <v/>
      </c>
      <c r="P58" s="31">
        <f>IF(OR($K58="",$L58=""),"",$L58-$K58)</f>
        <v/>
      </c>
      <c r="Q58" s="18">
        <f>IF($B58="","",IF(AND($D58&lt;&gt;"",$E58&lt;$D58),"Dates incohérentes",IF(AND($D58&lt;Paramètres!$B$2,$J58&lt;&gt;"Terminé",$J58&lt;&gt;"Annulé"),"Statut à vérifier",IF($P58&gt;0,"Dépassement",""))))</f>
        <v/>
      </c>
      <c r="R58" s="14" t="n"/>
    </row>
    <row r="59" ht="32" customHeight="1">
      <c r="A59" s="13" t="n"/>
      <c r="B59" s="14" t="n"/>
      <c r="C59" s="13" t="n"/>
      <c r="D59" s="32" t="n"/>
      <c r="E59" s="32" t="n"/>
      <c r="F59" s="13" t="n"/>
      <c r="G59" s="14" t="n"/>
      <c r="H59" s="14" t="n"/>
      <c r="I59" s="13" t="n"/>
      <c r="J59" s="13" t="n"/>
      <c r="K59" s="33" t="n"/>
      <c r="L59" s="33" t="n"/>
      <c r="M59" s="19">
        <f>IF($D59="","",YEAR($D59))</f>
        <v/>
      </c>
      <c r="N59" s="20">
        <f>IF($D59="","",CHOOSE(MONTH($D59),"janvier","février","mars","avril","mai","juin","juillet","août","septembre","octobre","novembre","décembre"))</f>
        <v/>
      </c>
      <c r="O59" s="19">
        <f>IF($D59="","",$D59-Paramètres!$B$2)</f>
        <v/>
      </c>
      <c r="P59" s="30">
        <f>IF(OR($K59="",$L59=""),"",$L59-$K59)</f>
        <v/>
      </c>
      <c r="Q59" s="20">
        <f>IF($B59="","",IF(AND($D59&lt;&gt;"",$E59&lt;$D59),"Dates incohérentes",IF(AND($D59&lt;Paramètres!$B$2,$J59&lt;&gt;"Terminé",$J59&lt;&gt;"Annulé"),"Statut à vérifier",IF($P59&gt;0,"Dépassement",""))))</f>
        <v/>
      </c>
      <c r="R59" s="14" t="n"/>
    </row>
    <row r="60" ht="32" customHeight="1">
      <c r="A60" s="13" t="n"/>
      <c r="B60" s="14" t="n"/>
      <c r="C60" s="13" t="n"/>
      <c r="D60" s="32" t="n"/>
      <c r="E60" s="32" t="n"/>
      <c r="F60" s="13" t="n"/>
      <c r="G60" s="14" t="n"/>
      <c r="H60" s="14" t="n"/>
      <c r="I60" s="13" t="n"/>
      <c r="J60" s="13" t="n"/>
      <c r="K60" s="33" t="n"/>
      <c r="L60" s="33" t="n"/>
      <c r="M60" s="17">
        <f>IF($D60="","",YEAR($D60))</f>
        <v/>
      </c>
      <c r="N60" s="18">
        <f>IF($D60="","",CHOOSE(MONTH($D60),"janvier","février","mars","avril","mai","juin","juillet","août","septembre","octobre","novembre","décembre"))</f>
        <v/>
      </c>
      <c r="O60" s="17">
        <f>IF($D60="","",$D60-Paramètres!$B$2)</f>
        <v/>
      </c>
      <c r="P60" s="31">
        <f>IF(OR($K60="",$L60=""),"",$L60-$K60)</f>
        <v/>
      </c>
      <c r="Q60" s="18">
        <f>IF($B60="","",IF(AND($D60&lt;&gt;"",$E60&lt;$D60),"Dates incohérentes",IF(AND($D60&lt;Paramètres!$B$2,$J60&lt;&gt;"Terminé",$J60&lt;&gt;"Annulé"),"Statut à vérifier",IF($P60&gt;0,"Dépassement",""))))</f>
        <v/>
      </c>
      <c r="R60" s="14" t="n"/>
    </row>
    <row r="61" ht="32" customHeight="1">
      <c r="A61" s="13" t="n"/>
      <c r="B61" s="14" t="n"/>
      <c r="C61" s="13" t="n"/>
      <c r="D61" s="32" t="n"/>
      <c r="E61" s="32" t="n"/>
      <c r="F61" s="13" t="n"/>
      <c r="G61" s="14" t="n"/>
      <c r="H61" s="14" t="n"/>
      <c r="I61" s="13" t="n"/>
      <c r="J61" s="13" t="n"/>
      <c r="K61" s="33" t="n"/>
      <c r="L61" s="33" t="n"/>
      <c r="M61" s="19">
        <f>IF($D61="","",YEAR($D61))</f>
        <v/>
      </c>
      <c r="N61" s="20">
        <f>IF($D61="","",CHOOSE(MONTH($D61),"janvier","février","mars","avril","mai","juin","juillet","août","septembre","octobre","novembre","décembre"))</f>
        <v/>
      </c>
      <c r="O61" s="19">
        <f>IF($D61="","",$D61-Paramètres!$B$2)</f>
        <v/>
      </c>
      <c r="P61" s="30">
        <f>IF(OR($K61="",$L61=""),"",$L61-$K61)</f>
        <v/>
      </c>
      <c r="Q61" s="20">
        <f>IF($B61="","",IF(AND($D61&lt;&gt;"",$E61&lt;$D61),"Dates incohérentes",IF(AND($D61&lt;Paramètres!$B$2,$J61&lt;&gt;"Terminé",$J61&lt;&gt;"Annulé"),"Statut à vérifier",IF($P61&gt;0,"Dépassement",""))))</f>
        <v/>
      </c>
      <c r="R61" s="14" t="n"/>
    </row>
    <row r="62" ht="32" customHeight="1">
      <c r="A62" s="13" t="n"/>
      <c r="B62" s="14" t="n"/>
      <c r="C62" s="13" t="n"/>
      <c r="D62" s="32" t="n"/>
      <c r="E62" s="32" t="n"/>
      <c r="F62" s="13" t="n"/>
      <c r="G62" s="14" t="n"/>
      <c r="H62" s="14" t="n"/>
      <c r="I62" s="13" t="n"/>
      <c r="J62" s="13" t="n"/>
      <c r="K62" s="33" t="n"/>
      <c r="L62" s="33" t="n"/>
      <c r="M62" s="17">
        <f>IF($D62="","",YEAR($D62))</f>
        <v/>
      </c>
      <c r="N62" s="18">
        <f>IF($D62="","",CHOOSE(MONTH($D62),"janvier","février","mars","avril","mai","juin","juillet","août","septembre","octobre","novembre","décembre"))</f>
        <v/>
      </c>
      <c r="O62" s="17">
        <f>IF($D62="","",$D62-Paramètres!$B$2)</f>
        <v/>
      </c>
      <c r="P62" s="31">
        <f>IF(OR($K62="",$L62=""),"",$L62-$K62)</f>
        <v/>
      </c>
      <c r="Q62" s="18">
        <f>IF($B62="","",IF(AND($D62&lt;&gt;"",$E62&lt;$D62),"Dates incohérentes",IF(AND($D62&lt;Paramètres!$B$2,$J62&lt;&gt;"Terminé",$J62&lt;&gt;"Annulé"),"Statut à vérifier",IF($P62&gt;0,"Dépassement",""))))</f>
        <v/>
      </c>
      <c r="R62" s="14" t="n"/>
    </row>
    <row r="63" ht="32" customHeight="1">
      <c r="A63" s="13" t="n"/>
      <c r="B63" s="14" t="n"/>
      <c r="C63" s="13" t="n"/>
      <c r="D63" s="32" t="n"/>
      <c r="E63" s="32" t="n"/>
      <c r="F63" s="13" t="n"/>
      <c r="G63" s="14" t="n"/>
      <c r="H63" s="14" t="n"/>
      <c r="I63" s="13" t="n"/>
      <c r="J63" s="13" t="n"/>
      <c r="K63" s="33" t="n"/>
      <c r="L63" s="33" t="n"/>
      <c r="M63" s="19">
        <f>IF($D63="","",YEAR($D63))</f>
        <v/>
      </c>
      <c r="N63" s="20">
        <f>IF($D63="","",CHOOSE(MONTH($D63),"janvier","février","mars","avril","mai","juin","juillet","août","septembre","octobre","novembre","décembre"))</f>
        <v/>
      </c>
      <c r="O63" s="19">
        <f>IF($D63="","",$D63-Paramètres!$B$2)</f>
        <v/>
      </c>
      <c r="P63" s="30">
        <f>IF(OR($K63="",$L63=""),"",$L63-$K63)</f>
        <v/>
      </c>
      <c r="Q63" s="20">
        <f>IF($B63="","",IF(AND($D63&lt;&gt;"",$E63&lt;$D63),"Dates incohérentes",IF(AND($D63&lt;Paramètres!$B$2,$J63&lt;&gt;"Terminé",$J63&lt;&gt;"Annulé"),"Statut à vérifier",IF($P63&gt;0,"Dépassement",""))))</f>
        <v/>
      </c>
      <c r="R63" s="14" t="n"/>
    </row>
    <row r="64" ht="32" customHeight="1">
      <c r="A64" s="13" t="n"/>
      <c r="B64" s="14" t="n"/>
      <c r="C64" s="13" t="n"/>
      <c r="D64" s="32" t="n"/>
      <c r="E64" s="32" t="n"/>
      <c r="F64" s="13" t="n"/>
      <c r="G64" s="14" t="n"/>
      <c r="H64" s="14" t="n"/>
      <c r="I64" s="13" t="n"/>
      <c r="J64" s="13" t="n"/>
      <c r="K64" s="33" t="n"/>
      <c r="L64" s="33" t="n"/>
      <c r="M64" s="17">
        <f>IF($D64="","",YEAR($D64))</f>
        <v/>
      </c>
      <c r="N64" s="18">
        <f>IF($D64="","",CHOOSE(MONTH($D64),"janvier","février","mars","avril","mai","juin","juillet","août","septembre","octobre","novembre","décembre"))</f>
        <v/>
      </c>
      <c r="O64" s="17">
        <f>IF($D64="","",$D64-Paramètres!$B$2)</f>
        <v/>
      </c>
      <c r="P64" s="31">
        <f>IF(OR($K64="",$L64=""),"",$L64-$K64)</f>
        <v/>
      </c>
      <c r="Q64" s="18">
        <f>IF($B64="","",IF(AND($D64&lt;&gt;"",$E64&lt;$D64),"Dates incohérentes",IF(AND($D64&lt;Paramètres!$B$2,$J64&lt;&gt;"Terminé",$J64&lt;&gt;"Annulé"),"Statut à vérifier",IF($P64&gt;0,"Dépassement",""))))</f>
        <v/>
      </c>
      <c r="R64" s="14" t="n"/>
    </row>
    <row r="65" ht="32" customHeight="1">
      <c r="A65" s="13" t="n"/>
      <c r="B65" s="14" t="n"/>
      <c r="C65" s="13" t="n"/>
      <c r="D65" s="32" t="n"/>
      <c r="E65" s="32" t="n"/>
      <c r="F65" s="13" t="n"/>
      <c r="G65" s="14" t="n"/>
      <c r="H65" s="14" t="n"/>
      <c r="I65" s="13" t="n"/>
      <c r="J65" s="13" t="n"/>
      <c r="K65" s="33" t="n"/>
      <c r="L65" s="33" t="n"/>
      <c r="M65" s="19">
        <f>IF($D65="","",YEAR($D65))</f>
        <v/>
      </c>
      <c r="N65" s="20">
        <f>IF($D65="","",CHOOSE(MONTH($D65),"janvier","février","mars","avril","mai","juin","juillet","août","septembre","octobre","novembre","décembre"))</f>
        <v/>
      </c>
      <c r="O65" s="19">
        <f>IF($D65="","",$D65-Paramètres!$B$2)</f>
        <v/>
      </c>
      <c r="P65" s="30">
        <f>IF(OR($K65="",$L65=""),"",$L65-$K65)</f>
        <v/>
      </c>
      <c r="Q65" s="20">
        <f>IF($B65="","",IF(AND($D65&lt;&gt;"",$E65&lt;$D65),"Dates incohérentes",IF(AND($D65&lt;Paramètres!$B$2,$J65&lt;&gt;"Terminé",$J65&lt;&gt;"Annulé"),"Statut à vérifier",IF($P65&gt;0,"Dépassement",""))))</f>
        <v/>
      </c>
      <c r="R65" s="14" t="n"/>
    </row>
    <row r="66" ht="32" customHeight="1">
      <c r="A66" s="13" t="n"/>
      <c r="B66" s="14" t="n"/>
      <c r="C66" s="13" t="n"/>
      <c r="D66" s="32" t="n"/>
      <c r="E66" s="32" t="n"/>
      <c r="F66" s="13" t="n"/>
      <c r="G66" s="14" t="n"/>
      <c r="H66" s="14" t="n"/>
      <c r="I66" s="13" t="n"/>
      <c r="J66" s="13" t="n"/>
      <c r="K66" s="33" t="n"/>
      <c r="L66" s="33" t="n"/>
      <c r="M66" s="17">
        <f>IF($D66="","",YEAR($D66))</f>
        <v/>
      </c>
      <c r="N66" s="18">
        <f>IF($D66="","",CHOOSE(MONTH($D66),"janvier","février","mars","avril","mai","juin","juillet","août","septembre","octobre","novembre","décembre"))</f>
        <v/>
      </c>
      <c r="O66" s="17">
        <f>IF($D66="","",$D66-Paramètres!$B$2)</f>
        <v/>
      </c>
      <c r="P66" s="31">
        <f>IF(OR($K66="",$L66=""),"",$L66-$K66)</f>
        <v/>
      </c>
      <c r="Q66" s="18">
        <f>IF($B66="","",IF(AND($D66&lt;&gt;"",$E66&lt;$D66),"Dates incohérentes",IF(AND($D66&lt;Paramètres!$B$2,$J66&lt;&gt;"Terminé",$J66&lt;&gt;"Annulé"),"Statut à vérifier",IF($P66&gt;0,"Dépassement",""))))</f>
        <v/>
      </c>
      <c r="R66" s="14" t="n"/>
    </row>
    <row r="67" ht="32" customHeight="1">
      <c r="A67" s="13" t="n"/>
      <c r="B67" s="14" t="n"/>
      <c r="C67" s="13" t="n"/>
      <c r="D67" s="32" t="n"/>
      <c r="E67" s="32" t="n"/>
      <c r="F67" s="13" t="n"/>
      <c r="G67" s="14" t="n"/>
      <c r="H67" s="14" t="n"/>
      <c r="I67" s="13" t="n"/>
      <c r="J67" s="13" t="n"/>
      <c r="K67" s="33" t="n"/>
      <c r="L67" s="33" t="n"/>
      <c r="M67" s="19">
        <f>IF($D67="","",YEAR($D67))</f>
        <v/>
      </c>
      <c r="N67" s="20">
        <f>IF($D67="","",CHOOSE(MONTH($D67),"janvier","février","mars","avril","mai","juin","juillet","août","septembre","octobre","novembre","décembre"))</f>
        <v/>
      </c>
      <c r="O67" s="19">
        <f>IF($D67="","",$D67-Paramètres!$B$2)</f>
        <v/>
      </c>
      <c r="P67" s="30">
        <f>IF(OR($K67="",$L67=""),"",$L67-$K67)</f>
        <v/>
      </c>
      <c r="Q67" s="20">
        <f>IF($B67="","",IF(AND($D67&lt;&gt;"",$E67&lt;$D67),"Dates incohérentes",IF(AND($D67&lt;Paramètres!$B$2,$J67&lt;&gt;"Terminé",$J67&lt;&gt;"Annulé"),"Statut à vérifier",IF($P67&gt;0,"Dépassement",""))))</f>
        <v/>
      </c>
      <c r="R67" s="14" t="n"/>
    </row>
    <row r="68" ht="32" customHeight="1">
      <c r="A68" s="13" t="n"/>
      <c r="B68" s="14" t="n"/>
      <c r="C68" s="13" t="n"/>
      <c r="D68" s="32" t="n"/>
      <c r="E68" s="32" t="n"/>
      <c r="F68" s="13" t="n"/>
      <c r="G68" s="14" t="n"/>
      <c r="H68" s="14" t="n"/>
      <c r="I68" s="13" t="n"/>
      <c r="J68" s="13" t="n"/>
      <c r="K68" s="33" t="n"/>
      <c r="L68" s="33" t="n"/>
      <c r="M68" s="17">
        <f>IF($D68="","",YEAR($D68))</f>
        <v/>
      </c>
      <c r="N68" s="18">
        <f>IF($D68="","",CHOOSE(MONTH($D68),"janvier","février","mars","avril","mai","juin","juillet","août","septembre","octobre","novembre","décembre"))</f>
        <v/>
      </c>
      <c r="O68" s="17">
        <f>IF($D68="","",$D68-Paramètres!$B$2)</f>
        <v/>
      </c>
      <c r="P68" s="31">
        <f>IF(OR($K68="",$L68=""),"",$L68-$K68)</f>
        <v/>
      </c>
      <c r="Q68" s="18">
        <f>IF($B68="","",IF(AND($D68&lt;&gt;"",$E68&lt;$D68),"Dates incohérentes",IF(AND($D68&lt;Paramètres!$B$2,$J68&lt;&gt;"Terminé",$J68&lt;&gt;"Annulé"),"Statut à vérifier",IF($P68&gt;0,"Dépassement",""))))</f>
        <v/>
      </c>
      <c r="R68" s="14" t="n"/>
    </row>
    <row r="69" ht="32" customHeight="1">
      <c r="A69" s="13" t="n"/>
      <c r="B69" s="14" t="n"/>
      <c r="C69" s="13" t="n"/>
      <c r="D69" s="32" t="n"/>
      <c r="E69" s="32" t="n"/>
      <c r="F69" s="13" t="n"/>
      <c r="G69" s="14" t="n"/>
      <c r="H69" s="14" t="n"/>
      <c r="I69" s="13" t="n"/>
      <c r="J69" s="13" t="n"/>
      <c r="K69" s="33" t="n"/>
      <c r="L69" s="33" t="n"/>
      <c r="M69" s="19">
        <f>IF($D69="","",YEAR($D69))</f>
        <v/>
      </c>
      <c r="N69" s="20">
        <f>IF($D69="","",CHOOSE(MONTH($D69),"janvier","février","mars","avril","mai","juin","juillet","août","septembre","octobre","novembre","décembre"))</f>
        <v/>
      </c>
      <c r="O69" s="19">
        <f>IF($D69="","",$D69-Paramètres!$B$2)</f>
        <v/>
      </c>
      <c r="P69" s="30">
        <f>IF(OR($K69="",$L69=""),"",$L69-$K69)</f>
        <v/>
      </c>
      <c r="Q69" s="20">
        <f>IF($B69="","",IF(AND($D69&lt;&gt;"",$E69&lt;$D69),"Dates incohérentes",IF(AND($D69&lt;Paramètres!$B$2,$J69&lt;&gt;"Terminé",$J69&lt;&gt;"Annulé"),"Statut à vérifier",IF($P69&gt;0,"Dépassement",""))))</f>
        <v/>
      </c>
      <c r="R69" s="14" t="n"/>
    </row>
    <row r="70" ht="32" customHeight="1">
      <c r="A70" s="13" t="n"/>
      <c r="B70" s="14" t="n"/>
      <c r="C70" s="13" t="n"/>
      <c r="D70" s="32" t="n"/>
      <c r="E70" s="32" t="n"/>
      <c r="F70" s="13" t="n"/>
      <c r="G70" s="14" t="n"/>
      <c r="H70" s="14" t="n"/>
      <c r="I70" s="13" t="n"/>
      <c r="J70" s="13" t="n"/>
      <c r="K70" s="33" t="n"/>
      <c r="L70" s="33" t="n"/>
      <c r="M70" s="17">
        <f>IF($D70="","",YEAR($D70))</f>
        <v/>
      </c>
      <c r="N70" s="18">
        <f>IF($D70="","",CHOOSE(MONTH($D70),"janvier","février","mars","avril","mai","juin","juillet","août","septembre","octobre","novembre","décembre"))</f>
        <v/>
      </c>
      <c r="O70" s="17">
        <f>IF($D70="","",$D70-Paramètres!$B$2)</f>
        <v/>
      </c>
      <c r="P70" s="31">
        <f>IF(OR($K70="",$L70=""),"",$L70-$K70)</f>
        <v/>
      </c>
      <c r="Q70" s="18">
        <f>IF($B70="","",IF(AND($D70&lt;&gt;"",$E70&lt;$D70),"Dates incohérentes",IF(AND($D70&lt;Paramètres!$B$2,$J70&lt;&gt;"Terminé",$J70&lt;&gt;"Annulé"),"Statut à vérifier",IF($P70&gt;0,"Dépassement",""))))</f>
        <v/>
      </c>
      <c r="R70" s="14" t="n"/>
    </row>
    <row r="71" ht="32" customHeight="1">
      <c r="A71" s="13" t="n"/>
      <c r="B71" s="14" t="n"/>
      <c r="C71" s="13" t="n"/>
      <c r="D71" s="32" t="n"/>
      <c r="E71" s="32" t="n"/>
      <c r="F71" s="13" t="n"/>
      <c r="G71" s="14" t="n"/>
      <c r="H71" s="14" t="n"/>
      <c r="I71" s="13" t="n"/>
      <c r="J71" s="13" t="n"/>
      <c r="K71" s="33" t="n"/>
      <c r="L71" s="33" t="n"/>
      <c r="M71" s="19">
        <f>IF($D71="","",YEAR($D71))</f>
        <v/>
      </c>
      <c r="N71" s="20">
        <f>IF($D71="","",CHOOSE(MONTH($D71),"janvier","février","mars","avril","mai","juin","juillet","août","septembre","octobre","novembre","décembre"))</f>
        <v/>
      </c>
      <c r="O71" s="19">
        <f>IF($D71="","",$D71-Paramètres!$B$2)</f>
        <v/>
      </c>
      <c r="P71" s="30">
        <f>IF(OR($K71="",$L71=""),"",$L71-$K71)</f>
        <v/>
      </c>
      <c r="Q71" s="20">
        <f>IF($B71="","",IF(AND($D71&lt;&gt;"",$E71&lt;$D71),"Dates incohérentes",IF(AND($D71&lt;Paramètres!$B$2,$J71&lt;&gt;"Terminé",$J71&lt;&gt;"Annulé"),"Statut à vérifier",IF($P71&gt;0,"Dépassement",""))))</f>
        <v/>
      </c>
      <c r="R71" s="14" t="n"/>
    </row>
    <row r="72" ht="32" customHeight="1">
      <c r="A72" s="13" t="n"/>
      <c r="B72" s="14" t="n"/>
      <c r="C72" s="13" t="n"/>
      <c r="D72" s="32" t="n"/>
      <c r="E72" s="32" t="n"/>
      <c r="F72" s="13" t="n"/>
      <c r="G72" s="14" t="n"/>
      <c r="H72" s="14" t="n"/>
      <c r="I72" s="13" t="n"/>
      <c r="J72" s="13" t="n"/>
      <c r="K72" s="33" t="n"/>
      <c r="L72" s="33" t="n"/>
      <c r="M72" s="17">
        <f>IF($D72="","",YEAR($D72))</f>
        <v/>
      </c>
      <c r="N72" s="18">
        <f>IF($D72="","",CHOOSE(MONTH($D72),"janvier","février","mars","avril","mai","juin","juillet","août","septembre","octobre","novembre","décembre"))</f>
        <v/>
      </c>
      <c r="O72" s="17">
        <f>IF($D72="","",$D72-Paramètres!$B$2)</f>
        <v/>
      </c>
      <c r="P72" s="31">
        <f>IF(OR($K72="",$L72=""),"",$L72-$K72)</f>
        <v/>
      </c>
      <c r="Q72" s="18">
        <f>IF($B72="","",IF(AND($D72&lt;&gt;"",$E72&lt;$D72),"Dates incohérentes",IF(AND($D72&lt;Paramètres!$B$2,$J72&lt;&gt;"Terminé",$J72&lt;&gt;"Annulé"),"Statut à vérifier",IF($P72&gt;0,"Dépassement",""))))</f>
        <v/>
      </c>
      <c r="R72" s="14" t="n"/>
    </row>
    <row r="73" ht="32" customHeight="1">
      <c r="A73" s="13" t="n"/>
      <c r="B73" s="14" t="n"/>
      <c r="C73" s="13" t="n"/>
      <c r="D73" s="32" t="n"/>
      <c r="E73" s="32" t="n"/>
      <c r="F73" s="13" t="n"/>
      <c r="G73" s="14" t="n"/>
      <c r="H73" s="14" t="n"/>
      <c r="I73" s="13" t="n"/>
      <c r="J73" s="13" t="n"/>
      <c r="K73" s="33" t="n"/>
      <c r="L73" s="33" t="n"/>
      <c r="M73" s="19">
        <f>IF($D73="","",YEAR($D73))</f>
        <v/>
      </c>
      <c r="N73" s="20">
        <f>IF($D73="","",CHOOSE(MONTH($D73),"janvier","février","mars","avril","mai","juin","juillet","août","septembre","octobre","novembre","décembre"))</f>
        <v/>
      </c>
      <c r="O73" s="19">
        <f>IF($D73="","",$D73-Paramètres!$B$2)</f>
        <v/>
      </c>
      <c r="P73" s="30">
        <f>IF(OR($K73="",$L73=""),"",$L73-$K73)</f>
        <v/>
      </c>
      <c r="Q73" s="20">
        <f>IF($B73="","",IF(AND($D73&lt;&gt;"",$E73&lt;$D73),"Dates incohérentes",IF(AND($D73&lt;Paramètres!$B$2,$J73&lt;&gt;"Terminé",$J73&lt;&gt;"Annulé"),"Statut à vérifier",IF($P73&gt;0,"Dépassement",""))))</f>
        <v/>
      </c>
      <c r="R73" s="14" t="n"/>
    </row>
    <row r="74" ht="32" customHeight="1">
      <c r="A74" s="13" t="n"/>
      <c r="B74" s="14" t="n"/>
      <c r="C74" s="13" t="n"/>
      <c r="D74" s="32" t="n"/>
      <c r="E74" s="32" t="n"/>
      <c r="F74" s="13" t="n"/>
      <c r="G74" s="14" t="n"/>
      <c r="H74" s="14" t="n"/>
      <c r="I74" s="13" t="n"/>
      <c r="J74" s="13" t="n"/>
      <c r="K74" s="33" t="n"/>
      <c r="L74" s="33" t="n"/>
      <c r="M74" s="17">
        <f>IF($D74="","",YEAR($D74))</f>
        <v/>
      </c>
      <c r="N74" s="18">
        <f>IF($D74="","",CHOOSE(MONTH($D74),"janvier","février","mars","avril","mai","juin","juillet","août","septembre","octobre","novembre","décembre"))</f>
        <v/>
      </c>
      <c r="O74" s="17">
        <f>IF($D74="","",$D74-Paramètres!$B$2)</f>
        <v/>
      </c>
      <c r="P74" s="31">
        <f>IF(OR($K74="",$L74=""),"",$L74-$K74)</f>
        <v/>
      </c>
      <c r="Q74" s="18">
        <f>IF($B74="","",IF(AND($D74&lt;&gt;"",$E74&lt;$D74),"Dates incohérentes",IF(AND($D74&lt;Paramètres!$B$2,$J74&lt;&gt;"Terminé",$J74&lt;&gt;"Annulé"),"Statut à vérifier",IF($P74&gt;0,"Dépassement",""))))</f>
        <v/>
      </c>
      <c r="R74" s="14" t="n"/>
    </row>
    <row r="75" ht="32" customHeight="1">
      <c r="A75" s="13" t="n"/>
      <c r="B75" s="14" t="n"/>
      <c r="C75" s="13" t="n"/>
      <c r="D75" s="32" t="n"/>
      <c r="E75" s="32" t="n"/>
      <c r="F75" s="13" t="n"/>
      <c r="G75" s="14" t="n"/>
      <c r="H75" s="14" t="n"/>
      <c r="I75" s="13" t="n"/>
      <c r="J75" s="13" t="n"/>
      <c r="K75" s="33" t="n"/>
      <c r="L75" s="33" t="n"/>
      <c r="M75" s="19">
        <f>IF($D75="","",YEAR($D75))</f>
        <v/>
      </c>
      <c r="N75" s="20">
        <f>IF($D75="","",CHOOSE(MONTH($D75),"janvier","février","mars","avril","mai","juin","juillet","août","septembre","octobre","novembre","décembre"))</f>
        <v/>
      </c>
      <c r="O75" s="19">
        <f>IF($D75="","",$D75-Paramètres!$B$2)</f>
        <v/>
      </c>
      <c r="P75" s="30">
        <f>IF(OR($K75="",$L75=""),"",$L75-$K75)</f>
        <v/>
      </c>
      <c r="Q75" s="20">
        <f>IF($B75="","",IF(AND($D75&lt;&gt;"",$E75&lt;$D75),"Dates incohérentes",IF(AND($D75&lt;Paramètres!$B$2,$J75&lt;&gt;"Terminé",$J75&lt;&gt;"Annulé"),"Statut à vérifier",IF($P75&gt;0,"Dépassement",""))))</f>
        <v/>
      </c>
      <c r="R75" s="14" t="n"/>
    </row>
    <row r="76" ht="32" customHeight="1">
      <c r="A76" s="13" t="n"/>
      <c r="B76" s="14" t="n"/>
      <c r="C76" s="13" t="n"/>
      <c r="D76" s="32" t="n"/>
      <c r="E76" s="32" t="n"/>
      <c r="F76" s="13" t="n"/>
      <c r="G76" s="14" t="n"/>
      <c r="H76" s="14" t="n"/>
      <c r="I76" s="13" t="n"/>
      <c r="J76" s="13" t="n"/>
      <c r="K76" s="33" t="n"/>
      <c r="L76" s="33" t="n"/>
      <c r="M76" s="17">
        <f>IF($D76="","",YEAR($D76))</f>
        <v/>
      </c>
      <c r="N76" s="18">
        <f>IF($D76="","",CHOOSE(MONTH($D76),"janvier","février","mars","avril","mai","juin","juillet","août","septembre","octobre","novembre","décembre"))</f>
        <v/>
      </c>
      <c r="O76" s="17">
        <f>IF($D76="","",$D76-Paramètres!$B$2)</f>
        <v/>
      </c>
      <c r="P76" s="31">
        <f>IF(OR($K76="",$L76=""),"",$L76-$K76)</f>
        <v/>
      </c>
      <c r="Q76" s="18">
        <f>IF($B76="","",IF(AND($D76&lt;&gt;"",$E76&lt;$D76),"Dates incohérentes",IF(AND($D76&lt;Paramètres!$B$2,$J76&lt;&gt;"Terminé",$J76&lt;&gt;"Annulé"),"Statut à vérifier",IF($P76&gt;0,"Dépassement",""))))</f>
        <v/>
      </c>
      <c r="R76" s="14" t="n"/>
    </row>
    <row r="77" ht="32" customHeight="1">
      <c r="A77" s="13" t="n"/>
      <c r="B77" s="14" t="n"/>
      <c r="C77" s="13" t="n"/>
      <c r="D77" s="32" t="n"/>
      <c r="E77" s="32" t="n"/>
      <c r="F77" s="13" t="n"/>
      <c r="G77" s="14" t="n"/>
      <c r="H77" s="14" t="n"/>
      <c r="I77" s="13" t="n"/>
      <c r="J77" s="13" t="n"/>
      <c r="K77" s="33" t="n"/>
      <c r="L77" s="33" t="n"/>
      <c r="M77" s="19">
        <f>IF($D77="","",YEAR($D77))</f>
        <v/>
      </c>
      <c r="N77" s="20">
        <f>IF($D77="","",CHOOSE(MONTH($D77),"janvier","février","mars","avril","mai","juin","juillet","août","septembre","octobre","novembre","décembre"))</f>
        <v/>
      </c>
      <c r="O77" s="19">
        <f>IF($D77="","",$D77-Paramètres!$B$2)</f>
        <v/>
      </c>
      <c r="P77" s="30">
        <f>IF(OR($K77="",$L77=""),"",$L77-$K77)</f>
        <v/>
      </c>
      <c r="Q77" s="20">
        <f>IF($B77="","",IF(AND($D77&lt;&gt;"",$E77&lt;$D77),"Dates incohérentes",IF(AND($D77&lt;Paramètres!$B$2,$J77&lt;&gt;"Terminé",$J77&lt;&gt;"Annulé"),"Statut à vérifier",IF($P77&gt;0,"Dépassement",""))))</f>
        <v/>
      </c>
      <c r="R77" s="14" t="n"/>
    </row>
    <row r="78" ht="32" customHeight="1">
      <c r="A78" s="13" t="n"/>
      <c r="B78" s="14" t="n"/>
      <c r="C78" s="13" t="n"/>
      <c r="D78" s="32" t="n"/>
      <c r="E78" s="32" t="n"/>
      <c r="F78" s="13" t="n"/>
      <c r="G78" s="14" t="n"/>
      <c r="H78" s="14" t="n"/>
      <c r="I78" s="13" t="n"/>
      <c r="J78" s="13" t="n"/>
      <c r="K78" s="33" t="n"/>
      <c r="L78" s="33" t="n"/>
      <c r="M78" s="17">
        <f>IF($D78="","",YEAR($D78))</f>
        <v/>
      </c>
      <c r="N78" s="18">
        <f>IF($D78="","",CHOOSE(MONTH($D78),"janvier","février","mars","avril","mai","juin","juillet","août","septembre","octobre","novembre","décembre"))</f>
        <v/>
      </c>
      <c r="O78" s="17">
        <f>IF($D78="","",$D78-Paramètres!$B$2)</f>
        <v/>
      </c>
      <c r="P78" s="31">
        <f>IF(OR($K78="",$L78=""),"",$L78-$K78)</f>
        <v/>
      </c>
      <c r="Q78" s="18">
        <f>IF($B78="","",IF(AND($D78&lt;&gt;"",$E78&lt;$D78),"Dates incohérentes",IF(AND($D78&lt;Paramètres!$B$2,$J78&lt;&gt;"Terminé",$J78&lt;&gt;"Annulé"),"Statut à vérifier",IF($P78&gt;0,"Dépassement",""))))</f>
        <v/>
      </c>
      <c r="R78" s="14" t="n"/>
    </row>
    <row r="79" ht="32" customHeight="1">
      <c r="A79" s="13" t="n"/>
      <c r="B79" s="14" t="n"/>
      <c r="C79" s="13" t="n"/>
      <c r="D79" s="32" t="n"/>
      <c r="E79" s="32" t="n"/>
      <c r="F79" s="13" t="n"/>
      <c r="G79" s="14" t="n"/>
      <c r="H79" s="14" t="n"/>
      <c r="I79" s="13" t="n"/>
      <c r="J79" s="13" t="n"/>
      <c r="K79" s="33" t="n"/>
      <c r="L79" s="33" t="n"/>
      <c r="M79" s="19">
        <f>IF($D79="","",YEAR($D79))</f>
        <v/>
      </c>
      <c r="N79" s="20">
        <f>IF($D79="","",CHOOSE(MONTH($D79),"janvier","février","mars","avril","mai","juin","juillet","août","septembre","octobre","novembre","décembre"))</f>
        <v/>
      </c>
      <c r="O79" s="19">
        <f>IF($D79="","",$D79-Paramètres!$B$2)</f>
        <v/>
      </c>
      <c r="P79" s="30">
        <f>IF(OR($K79="",$L79=""),"",$L79-$K79)</f>
        <v/>
      </c>
      <c r="Q79" s="20">
        <f>IF($B79="","",IF(AND($D79&lt;&gt;"",$E79&lt;$D79),"Dates incohérentes",IF(AND($D79&lt;Paramètres!$B$2,$J79&lt;&gt;"Terminé",$J79&lt;&gt;"Annulé"),"Statut à vérifier",IF($P79&gt;0,"Dépassement",""))))</f>
        <v/>
      </c>
      <c r="R79" s="14" t="n"/>
    </row>
    <row r="80" ht="32" customHeight="1">
      <c r="A80" s="13" t="n"/>
      <c r="B80" s="14" t="n"/>
      <c r="C80" s="13" t="n"/>
      <c r="D80" s="32" t="n"/>
      <c r="E80" s="32" t="n"/>
      <c r="F80" s="13" t="n"/>
      <c r="G80" s="14" t="n"/>
      <c r="H80" s="14" t="n"/>
      <c r="I80" s="13" t="n"/>
      <c r="J80" s="13" t="n"/>
      <c r="K80" s="33" t="n"/>
      <c r="L80" s="33" t="n"/>
      <c r="M80" s="17">
        <f>IF($D80="","",YEAR($D80))</f>
        <v/>
      </c>
      <c r="N80" s="18">
        <f>IF($D80="","",CHOOSE(MONTH($D80),"janvier","février","mars","avril","mai","juin","juillet","août","septembre","octobre","novembre","décembre"))</f>
        <v/>
      </c>
      <c r="O80" s="17">
        <f>IF($D80="","",$D80-Paramètres!$B$2)</f>
        <v/>
      </c>
      <c r="P80" s="31">
        <f>IF(OR($K80="",$L80=""),"",$L80-$K80)</f>
        <v/>
      </c>
      <c r="Q80" s="18">
        <f>IF($B80="","",IF(AND($D80&lt;&gt;"",$E80&lt;$D80),"Dates incohérentes",IF(AND($D80&lt;Paramètres!$B$2,$J80&lt;&gt;"Terminé",$J80&lt;&gt;"Annulé"),"Statut à vérifier",IF($P80&gt;0,"Dépassement",""))))</f>
        <v/>
      </c>
      <c r="R80" s="14" t="n"/>
    </row>
    <row r="81" ht="32" customHeight="1">
      <c r="A81" s="13" t="n"/>
      <c r="B81" s="14" t="n"/>
      <c r="C81" s="13" t="n"/>
      <c r="D81" s="32" t="n"/>
      <c r="E81" s="32" t="n"/>
      <c r="F81" s="13" t="n"/>
      <c r="G81" s="14" t="n"/>
      <c r="H81" s="14" t="n"/>
      <c r="I81" s="13" t="n"/>
      <c r="J81" s="13" t="n"/>
      <c r="K81" s="33" t="n"/>
      <c r="L81" s="33" t="n"/>
      <c r="M81" s="19">
        <f>IF($D81="","",YEAR($D81))</f>
        <v/>
      </c>
      <c r="N81" s="20">
        <f>IF($D81="","",CHOOSE(MONTH($D81),"janvier","février","mars","avril","mai","juin","juillet","août","septembre","octobre","novembre","décembre"))</f>
        <v/>
      </c>
      <c r="O81" s="19">
        <f>IF($D81="","",$D81-Paramètres!$B$2)</f>
        <v/>
      </c>
      <c r="P81" s="30">
        <f>IF(OR($K81="",$L81=""),"",$L81-$K81)</f>
        <v/>
      </c>
      <c r="Q81" s="20">
        <f>IF($B81="","",IF(AND($D81&lt;&gt;"",$E81&lt;$D81),"Dates incohérentes",IF(AND($D81&lt;Paramètres!$B$2,$J81&lt;&gt;"Terminé",$J81&lt;&gt;"Annulé"),"Statut à vérifier",IF($P81&gt;0,"Dépassement",""))))</f>
        <v/>
      </c>
      <c r="R81" s="14" t="n"/>
    </row>
    <row r="82" ht="32" customHeight="1">
      <c r="A82" s="13" t="n"/>
      <c r="B82" s="14" t="n"/>
      <c r="C82" s="13" t="n"/>
      <c r="D82" s="32" t="n"/>
      <c r="E82" s="32" t="n"/>
      <c r="F82" s="13" t="n"/>
      <c r="G82" s="14" t="n"/>
      <c r="H82" s="14" t="n"/>
      <c r="I82" s="13" t="n"/>
      <c r="J82" s="13" t="n"/>
      <c r="K82" s="33" t="n"/>
      <c r="L82" s="33" t="n"/>
      <c r="M82" s="17">
        <f>IF($D82="","",YEAR($D82))</f>
        <v/>
      </c>
      <c r="N82" s="18">
        <f>IF($D82="","",CHOOSE(MONTH($D82),"janvier","février","mars","avril","mai","juin","juillet","août","septembre","octobre","novembre","décembre"))</f>
        <v/>
      </c>
      <c r="O82" s="17">
        <f>IF($D82="","",$D82-Paramètres!$B$2)</f>
        <v/>
      </c>
      <c r="P82" s="31">
        <f>IF(OR($K82="",$L82=""),"",$L82-$K82)</f>
        <v/>
      </c>
      <c r="Q82" s="18">
        <f>IF($B82="","",IF(AND($D82&lt;&gt;"",$E82&lt;$D82),"Dates incohérentes",IF(AND($D82&lt;Paramètres!$B$2,$J82&lt;&gt;"Terminé",$J82&lt;&gt;"Annulé"),"Statut à vérifier",IF($P82&gt;0,"Dépassement",""))))</f>
        <v/>
      </c>
      <c r="R82" s="14" t="n"/>
    </row>
    <row r="83" ht="32" customHeight="1">
      <c r="A83" s="13" t="n"/>
      <c r="B83" s="14" t="n"/>
      <c r="C83" s="13" t="n"/>
      <c r="D83" s="32" t="n"/>
      <c r="E83" s="32" t="n"/>
      <c r="F83" s="13" t="n"/>
      <c r="G83" s="14" t="n"/>
      <c r="H83" s="14" t="n"/>
      <c r="I83" s="13" t="n"/>
      <c r="J83" s="13" t="n"/>
      <c r="K83" s="33" t="n"/>
      <c r="L83" s="33" t="n"/>
      <c r="M83" s="19">
        <f>IF($D83="","",YEAR($D83))</f>
        <v/>
      </c>
      <c r="N83" s="20">
        <f>IF($D83="","",CHOOSE(MONTH($D83),"janvier","février","mars","avril","mai","juin","juillet","août","septembre","octobre","novembre","décembre"))</f>
        <v/>
      </c>
      <c r="O83" s="19">
        <f>IF($D83="","",$D83-Paramètres!$B$2)</f>
        <v/>
      </c>
      <c r="P83" s="30">
        <f>IF(OR($K83="",$L83=""),"",$L83-$K83)</f>
        <v/>
      </c>
      <c r="Q83" s="20">
        <f>IF($B83="","",IF(AND($D83&lt;&gt;"",$E83&lt;$D83),"Dates incohérentes",IF(AND($D83&lt;Paramètres!$B$2,$J83&lt;&gt;"Terminé",$J83&lt;&gt;"Annulé"),"Statut à vérifier",IF($P83&gt;0,"Dépassement",""))))</f>
        <v/>
      </c>
      <c r="R83" s="14" t="n"/>
    </row>
    <row r="84" ht="32" customHeight="1">
      <c r="A84" s="13" t="n"/>
      <c r="B84" s="14" t="n"/>
      <c r="C84" s="13" t="n"/>
      <c r="D84" s="32" t="n"/>
      <c r="E84" s="32" t="n"/>
      <c r="F84" s="13" t="n"/>
      <c r="G84" s="14" t="n"/>
      <c r="H84" s="14" t="n"/>
      <c r="I84" s="13" t="n"/>
      <c r="J84" s="13" t="n"/>
      <c r="K84" s="33" t="n"/>
      <c r="L84" s="33" t="n"/>
      <c r="M84" s="17">
        <f>IF($D84="","",YEAR($D84))</f>
        <v/>
      </c>
      <c r="N84" s="18">
        <f>IF($D84="","",CHOOSE(MONTH($D84),"janvier","février","mars","avril","mai","juin","juillet","août","septembre","octobre","novembre","décembre"))</f>
        <v/>
      </c>
      <c r="O84" s="17">
        <f>IF($D84="","",$D84-Paramètres!$B$2)</f>
        <v/>
      </c>
      <c r="P84" s="31">
        <f>IF(OR($K84="",$L84=""),"",$L84-$K84)</f>
        <v/>
      </c>
      <c r="Q84" s="18">
        <f>IF($B84="","",IF(AND($D84&lt;&gt;"",$E84&lt;$D84),"Dates incohérentes",IF(AND($D84&lt;Paramètres!$B$2,$J84&lt;&gt;"Terminé",$J84&lt;&gt;"Annulé"),"Statut à vérifier",IF($P84&gt;0,"Dépassement",""))))</f>
        <v/>
      </c>
      <c r="R84" s="14" t="n"/>
    </row>
    <row r="85" ht="32" customHeight="1">
      <c r="A85" s="13" t="n"/>
      <c r="B85" s="14" t="n"/>
      <c r="C85" s="13" t="n"/>
      <c r="D85" s="32" t="n"/>
      <c r="E85" s="32" t="n"/>
      <c r="F85" s="13" t="n"/>
      <c r="G85" s="14" t="n"/>
      <c r="H85" s="14" t="n"/>
      <c r="I85" s="13" t="n"/>
      <c r="J85" s="13" t="n"/>
      <c r="K85" s="33" t="n"/>
      <c r="L85" s="33" t="n"/>
      <c r="M85" s="19">
        <f>IF($D85="","",YEAR($D85))</f>
        <v/>
      </c>
      <c r="N85" s="20">
        <f>IF($D85="","",CHOOSE(MONTH($D85),"janvier","février","mars","avril","mai","juin","juillet","août","septembre","octobre","novembre","décembre"))</f>
        <v/>
      </c>
      <c r="O85" s="19">
        <f>IF($D85="","",$D85-Paramètres!$B$2)</f>
        <v/>
      </c>
      <c r="P85" s="30">
        <f>IF(OR($K85="",$L85=""),"",$L85-$K85)</f>
        <v/>
      </c>
      <c r="Q85" s="20">
        <f>IF($B85="","",IF(AND($D85&lt;&gt;"",$E85&lt;$D85),"Dates incohérentes",IF(AND($D85&lt;Paramètres!$B$2,$J85&lt;&gt;"Terminé",$J85&lt;&gt;"Annulé"),"Statut à vérifier",IF($P85&gt;0,"Dépassement",""))))</f>
        <v/>
      </c>
      <c r="R85" s="14" t="n"/>
    </row>
    <row r="86" ht="32" customHeight="1">
      <c r="A86" s="13" t="n"/>
      <c r="B86" s="14" t="n"/>
      <c r="C86" s="13" t="n"/>
      <c r="D86" s="32" t="n"/>
      <c r="E86" s="32" t="n"/>
      <c r="F86" s="13" t="n"/>
      <c r="G86" s="14" t="n"/>
      <c r="H86" s="14" t="n"/>
      <c r="I86" s="13" t="n"/>
      <c r="J86" s="13" t="n"/>
      <c r="K86" s="33" t="n"/>
      <c r="L86" s="33" t="n"/>
      <c r="M86" s="17">
        <f>IF($D86="","",YEAR($D86))</f>
        <v/>
      </c>
      <c r="N86" s="18">
        <f>IF($D86="","",CHOOSE(MONTH($D86),"janvier","février","mars","avril","mai","juin","juillet","août","septembre","octobre","novembre","décembre"))</f>
        <v/>
      </c>
      <c r="O86" s="17">
        <f>IF($D86="","",$D86-Paramètres!$B$2)</f>
        <v/>
      </c>
      <c r="P86" s="31">
        <f>IF(OR($K86="",$L86=""),"",$L86-$K86)</f>
        <v/>
      </c>
      <c r="Q86" s="18">
        <f>IF($B86="","",IF(AND($D86&lt;&gt;"",$E86&lt;$D86),"Dates incohérentes",IF(AND($D86&lt;Paramètres!$B$2,$J86&lt;&gt;"Terminé",$J86&lt;&gt;"Annulé"),"Statut à vérifier",IF($P86&gt;0,"Dépassement",""))))</f>
        <v/>
      </c>
      <c r="R86" s="14" t="n"/>
    </row>
    <row r="87" ht="32" customHeight="1">
      <c r="A87" s="13" t="n"/>
      <c r="B87" s="14" t="n"/>
      <c r="C87" s="13" t="n"/>
      <c r="D87" s="32" t="n"/>
      <c r="E87" s="32" t="n"/>
      <c r="F87" s="13" t="n"/>
      <c r="G87" s="14" t="n"/>
      <c r="H87" s="14" t="n"/>
      <c r="I87" s="13" t="n"/>
      <c r="J87" s="13" t="n"/>
      <c r="K87" s="33" t="n"/>
      <c r="L87" s="33" t="n"/>
      <c r="M87" s="19">
        <f>IF($D87="","",YEAR($D87))</f>
        <v/>
      </c>
      <c r="N87" s="20">
        <f>IF($D87="","",CHOOSE(MONTH($D87),"janvier","février","mars","avril","mai","juin","juillet","août","septembre","octobre","novembre","décembre"))</f>
        <v/>
      </c>
      <c r="O87" s="19">
        <f>IF($D87="","",$D87-Paramètres!$B$2)</f>
        <v/>
      </c>
      <c r="P87" s="30">
        <f>IF(OR($K87="",$L87=""),"",$L87-$K87)</f>
        <v/>
      </c>
      <c r="Q87" s="20">
        <f>IF($B87="","",IF(AND($D87&lt;&gt;"",$E87&lt;$D87),"Dates incohérentes",IF(AND($D87&lt;Paramètres!$B$2,$J87&lt;&gt;"Terminé",$J87&lt;&gt;"Annulé"),"Statut à vérifier",IF($P87&gt;0,"Dépassement",""))))</f>
        <v/>
      </c>
      <c r="R87" s="14" t="n"/>
    </row>
    <row r="88" ht="32" customHeight="1">
      <c r="A88" s="13" t="n"/>
      <c r="B88" s="14" t="n"/>
      <c r="C88" s="13" t="n"/>
      <c r="D88" s="32" t="n"/>
      <c r="E88" s="32" t="n"/>
      <c r="F88" s="13" t="n"/>
      <c r="G88" s="14" t="n"/>
      <c r="H88" s="14" t="n"/>
      <c r="I88" s="13" t="n"/>
      <c r="J88" s="13" t="n"/>
      <c r="K88" s="33" t="n"/>
      <c r="L88" s="33" t="n"/>
      <c r="M88" s="17">
        <f>IF($D88="","",YEAR($D88))</f>
        <v/>
      </c>
      <c r="N88" s="18">
        <f>IF($D88="","",CHOOSE(MONTH($D88),"janvier","février","mars","avril","mai","juin","juillet","août","septembre","octobre","novembre","décembre"))</f>
        <v/>
      </c>
      <c r="O88" s="17">
        <f>IF($D88="","",$D88-Paramètres!$B$2)</f>
        <v/>
      </c>
      <c r="P88" s="31">
        <f>IF(OR($K88="",$L88=""),"",$L88-$K88)</f>
        <v/>
      </c>
      <c r="Q88" s="18">
        <f>IF($B88="","",IF(AND($D88&lt;&gt;"",$E88&lt;$D88),"Dates incohérentes",IF(AND($D88&lt;Paramètres!$B$2,$J88&lt;&gt;"Terminé",$J88&lt;&gt;"Annulé"),"Statut à vérifier",IF($P88&gt;0,"Dépassement",""))))</f>
        <v/>
      </c>
      <c r="R88" s="14" t="n"/>
    </row>
    <row r="89" ht="32" customHeight="1">
      <c r="A89" s="13" t="n"/>
      <c r="B89" s="14" t="n"/>
      <c r="C89" s="13" t="n"/>
      <c r="D89" s="32" t="n"/>
      <c r="E89" s="32" t="n"/>
      <c r="F89" s="13" t="n"/>
      <c r="G89" s="14" t="n"/>
      <c r="H89" s="14" t="n"/>
      <c r="I89" s="13" t="n"/>
      <c r="J89" s="13" t="n"/>
      <c r="K89" s="33" t="n"/>
      <c r="L89" s="33" t="n"/>
      <c r="M89" s="19">
        <f>IF($D89="","",YEAR($D89))</f>
        <v/>
      </c>
      <c r="N89" s="20">
        <f>IF($D89="","",CHOOSE(MONTH($D89),"janvier","février","mars","avril","mai","juin","juillet","août","septembre","octobre","novembre","décembre"))</f>
        <v/>
      </c>
      <c r="O89" s="19">
        <f>IF($D89="","",$D89-Paramètres!$B$2)</f>
        <v/>
      </c>
      <c r="P89" s="30">
        <f>IF(OR($K89="",$L89=""),"",$L89-$K89)</f>
        <v/>
      </c>
      <c r="Q89" s="20">
        <f>IF($B89="","",IF(AND($D89&lt;&gt;"",$E89&lt;$D89),"Dates incohérentes",IF(AND($D89&lt;Paramètres!$B$2,$J89&lt;&gt;"Terminé",$J89&lt;&gt;"Annulé"),"Statut à vérifier",IF($P89&gt;0,"Dépassement",""))))</f>
        <v/>
      </c>
      <c r="R89" s="14" t="n"/>
    </row>
    <row r="90" ht="32" customHeight="1">
      <c r="A90" s="13" t="n"/>
      <c r="B90" s="14" t="n"/>
      <c r="C90" s="13" t="n"/>
      <c r="D90" s="32" t="n"/>
      <c r="E90" s="32" t="n"/>
      <c r="F90" s="13" t="n"/>
      <c r="G90" s="14" t="n"/>
      <c r="H90" s="14" t="n"/>
      <c r="I90" s="13" t="n"/>
      <c r="J90" s="13" t="n"/>
      <c r="K90" s="33" t="n"/>
      <c r="L90" s="33" t="n"/>
      <c r="M90" s="17">
        <f>IF($D90="","",YEAR($D90))</f>
        <v/>
      </c>
      <c r="N90" s="18">
        <f>IF($D90="","",CHOOSE(MONTH($D90),"janvier","février","mars","avril","mai","juin","juillet","août","septembre","octobre","novembre","décembre"))</f>
        <v/>
      </c>
      <c r="O90" s="17">
        <f>IF($D90="","",$D90-Paramètres!$B$2)</f>
        <v/>
      </c>
      <c r="P90" s="31">
        <f>IF(OR($K90="",$L90=""),"",$L90-$K90)</f>
        <v/>
      </c>
      <c r="Q90" s="18">
        <f>IF($B90="","",IF(AND($D90&lt;&gt;"",$E90&lt;$D90),"Dates incohérentes",IF(AND($D90&lt;Paramètres!$B$2,$J90&lt;&gt;"Terminé",$J90&lt;&gt;"Annulé"),"Statut à vérifier",IF($P90&gt;0,"Dépassement",""))))</f>
        <v/>
      </c>
      <c r="R90" s="14" t="n"/>
    </row>
    <row r="91" ht="32" customHeight="1">
      <c r="A91" s="13" t="n"/>
      <c r="B91" s="14" t="n"/>
      <c r="C91" s="13" t="n"/>
      <c r="D91" s="32" t="n"/>
      <c r="E91" s="32" t="n"/>
      <c r="F91" s="13" t="n"/>
      <c r="G91" s="14" t="n"/>
      <c r="H91" s="14" t="n"/>
      <c r="I91" s="13" t="n"/>
      <c r="J91" s="13" t="n"/>
      <c r="K91" s="33" t="n"/>
      <c r="L91" s="33" t="n"/>
      <c r="M91" s="19">
        <f>IF($D91="","",YEAR($D91))</f>
        <v/>
      </c>
      <c r="N91" s="20">
        <f>IF($D91="","",CHOOSE(MONTH($D91),"janvier","février","mars","avril","mai","juin","juillet","août","septembre","octobre","novembre","décembre"))</f>
        <v/>
      </c>
      <c r="O91" s="19">
        <f>IF($D91="","",$D91-Paramètres!$B$2)</f>
        <v/>
      </c>
      <c r="P91" s="30">
        <f>IF(OR($K91="",$L91=""),"",$L91-$K91)</f>
        <v/>
      </c>
      <c r="Q91" s="20">
        <f>IF($B91="","",IF(AND($D91&lt;&gt;"",$E91&lt;$D91),"Dates incohérentes",IF(AND($D91&lt;Paramètres!$B$2,$J91&lt;&gt;"Terminé",$J91&lt;&gt;"Annulé"),"Statut à vérifier",IF($P91&gt;0,"Dépassement",""))))</f>
        <v/>
      </c>
      <c r="R91" s="14" t="n"/>
    </row>
    <row r="92" ht="32" customHeight="1">
      <c r="A92" s="13" t="n"/>
      <c r="B92" s="14" t="n"/>
      <c r="C92" s="13" t="n"/>
      <c r="D92" s="32" t="n"/>
      <c r="E92" s="32" t="n"/>
      <c r="F92" s="13" t="n"/>
      <c r="G92" s="14" t="n"/>
      <c r="H92" s="14" t="n"/>
      <c r="I92" s="13" t="n"/>
      <c r="J92" s="13" t="n"/>
      <c r="K92" s="33" t="n"/>
      <c r="L92" s="33" t="n"/>
      <c r="M92" s="17">
        <f>IF($D92="","",YEAR($D92))</f>
        <v/>
      </c>
      <c r="N92" s="18">
        <f>IF($D92="","",CHOOSE(MONTH($D92),"janvier","février","mars","avril","mai","juin","juillet","août","septembre","octobre","novembre","décembre"))</f>
        <v/>
      </c>
      <c r="O92" s="17">
        <f>IF($D92="","",$D92-Paramètres!$B$2)</f>
        <v/>
      </c>
      <c r="P92" s="31">
        <f>IF(OR($K92="",$L92=""),"",$L92-$K92)</f>
        <v/>
      </c>
      <c r="Q92" s="18">
        <f>IF($B92="","",IF(AND($D92&lt;&gt;"",$E92&lt;$D92),"Dates incohérentes",IF(AND($D92&lt;Paramètres!$B$2,$J92&lt;&gt;"Terminé",$J92&lt;&gt;"Annulé"),"Statut à vérifier",IF($P92&gt;0,"Dépassement",""))))</f>
        <v/>
      </c>
      <c r="R92" s="14" t="n"/>
    </row>
    <row r="93" ht="32" customHeight="1">
      <c r="A93" s="13" t="n"/>
      <c r="B93" s="14" t="n"/>
      <c r="C93" s="13" t="n"/>
      <c r="D93" s="32" t="n"/>
      <c r="E93" s="32" t="n"/>
      <c r="F93" s="13" t="n"/>
      <c r="G93" s="14" t="n"/>
      <c r="H93" s="14" t="n"/>
      <c r="I93" s="13" t="n"/>
      <c r="J93" s="13" t="n"/>
      <c r="K93" s="33" t="n"/>
      <c r="L93" s="33" t="n"/>
      <c r="M93" s="19">
        <f>IF($D93="","",YEAR($D93))</f>
        <v/>
      </c>
      <c r="N93" s="20">
        <f>IF($D93="","",CHOOSE(MONTH($D93),"janvier","février","mars","avril","mai","juin","juillet","août","septembre","octobre","novembre","décembre"))</f>
        <v/>
      </c>
      <c r="O93" s="19">
        <f>IF($D93="","",$D93-Paramètres!$B$2)</f>
        <v/>
      </c>
      <c r="P93" s="30">
        <f>IF(OR($K93="",$L93=""),"",$L93-$K93)</f>
        <v/>
      </c>
      <c r="Q93" s="20">
        <f>IF($B93="","",IF(AND($D93&lt;&gt;"",$E93&lt;$D93),"Dates incohérentes",IF(AND($D93&lt;Paramètres!$B$2,$J93&lt;&gt;"Terminé",$J93&lt;&gt;"Annulé"),"Statut à vérifier",IF($P93&gt;0,"Dépassement",""))))</f>
        <v/>
      </c>
      <c r="R93" s="14" t="n"/>
    </row>
    <row r="94" ht="32" customHeight="1">
      <c r="A94" s="13" t="n"/>
      <c r="B94" s="14" t="n"/>
      <c r="C94" s="13" t="n"/>
      <c r="D94" s="32" t="n"/>
      <c r="E94" s="32" t="n"/>
      <c r="F94" s="13" t="n"/>
      <c r="G94" s="14" t="n"/>
      <c r="H94" s="14" t="n"/>
      <c r="I94" s="13" t="n"/>
      <c r="J94" s="13" t="n"/>
      <c r="K94" s="33" t="n"/>
      <c r="L94" s="33" t="n"/>
      <c r="M94" s="17">
        <f>IF($D94="","",YEAR($D94))</f>
        <v/>
      </c>
      <c r="N94" s="18">
        <f>IF($D94="","",CHOOSE(MONTH($D94),"janvier","février","mars","avril","mai","juin","juillet","août","septembre","octobre","novembre","décembre"))</f>
        <v/>
      </c>
      <c r="O94" s="17">
        <f>IF($D94="","",$D94-Paramètres!$B$2)</f>
        <v/>
      </c>
      <c r="P94" s="31">
        <f>IF(OR($K94="",$L94=""),"",$L94-$K94)</f>
        <v/>
      </c>
      <c r="Q94" s="18">
        <f>IF($B94="","",IF(AND($D94&lt;&gt;"",$E94&lt;$D94),"Dates incohérentes",IF(AND($D94&lt;Paramètres!$B$2,$J94&lt;&gt;"Terminé",$J94&lt;&gt;"Annulé"),"Statut à vérifier",IF($P94&gt;0,"Dépassement",""))))</f>
        <v/>
      </c>
      <c r="R94" s="14" t="n"/>
    </row>
    <row r="95" ht="32" customHeight="1">
      <c r="A95" s="13" t="n"/>
      <c r="B95" s="14" t="n"/>
      <c r="C95" s="13" t="n"/>
      <c r="D95" s="32" t="n"/>
      <c r="E95" s="32" t="n"/>
      <c r="F95" s="13" t="n"/>
      <c r="G95" s="14" t="n"/>
      <c r="H95" s="14" t="n"/>
      <c r="I95" s="13" t="n"/>
      <c r="J95" s="13" t="n"/>
      <c r="K95" s="33" t="n"/>
      <c r="L95" s="33" t="n"/>
      <c r="M95" s="19">
        <f>IF($D95="","",YEAR($D95))</f>
        <v/>
      </c>
      <c r="N95" s="20">
        <f>IF($D95="","",CHOOSE(MONTH($D95),"janvier","février","mars","avril","mai","juin","juillet","août","septembre","octobre","novembre","décembre"))</f>
        <v/>
      </c>
      <c r="O95" s="19">
        <f>IF($D95="","",$D95-Paramètres!$B$2)</f>
        <v/>
      </c>
      <c r="P95" s="30">
        <f>IF(OR($K95="",$L95=""),"",$L95-$K95)</f>
        <v/>
      </c>
      <c r="Q95" s="20">
        <f>IF($B95="","",IF(AND($D95&lt;&gt;"",$E95&lt;$D95),"Dates incohérentes",IF(AND($D95&lt;Paramètres!$B$2,$J95&lt;&gt;"Terminé",$J95&lt;&gt;"Annulé"),"Statut à vérifier",IF($P95&gt;0,"Dépassement",""))))</f>
        <v/>
      </c>
      <c r="R95" s="14" t="n"/>
    </row>
    <row r="96" ht="32" customHeight="1">
      <c r="A96" s="13" t="n"/>
      <c r="B96" s="14" t="n"/>
      <c r="C96" s="13" t="n"/>
      <c r="D96" s="32" t="n"/>
      <c r="E96" s="32" t="n"/>
      <c r="F96" s="13" t="n"/>
      <c r="G96" s="14" t="n"/>
      <c r="H96" s="14" t="n"/>
      <c r="I96" s="13" t="n"/>
      <c r="J96" s="13" t="n"/>
      <c r="K96" s="33" t="n"/>
      <c r="L96" s="33" t="n"/>
      <c r="M96" s="17">
        <f>IF($D96="","",YEAR($D96))</f>
        <v/>
      </c>
      <c r="N96" s="18">
        <f>IF($D96="","",CHOOSE(MONTH($D96),"janvier","février","mars","avril","mai","juin","juillet","août","septembre","octobre","novembre","décembre"))</f>
        <v/>
      </c>
      <c r="O96" s="17">
        <f>IF($D96="","",$D96-Paramètres!$B$2)</f>
        <v/>
      </c>
      <c r="P96" s="31">
        <f>IF(OR($K96="",$L96=""),"",$L96-$K96)</f>
        <v/>
      </c>
      <c r="Q96" s="18">
        <f>IF($B96="","",IF(AND($D96&lt;&gt;"",$E96&lt;$D96),"Dates incohérentes",IF(AND($D96&lt;Paramètres!$B$2,$J96&lt;&gt;"Terminé",$J96&lt;&gt;"Annulé"),"Statut à vérifier",IF($P96&gt;0,"Dépassement",""))))</f>
        <v/>
      </c>
      <c r="R96" s="14" t="n"/>
    </row>
    <row r="97" ht="32" customHeight="1">
      <c r="A97" s="13" t="n"/>
      <c r="B97" s="14" t="n"/>
      <c r="C97" s="13" t="n"/>
      <c r="D97" s="32" t="n"/>
      <c r="E97" s="32" t="n"/>
      <c r="F97" s="13" t="n"/>
      <c r="G97" s="14" t="n"/>
      <c r="H97" s="14" t="n"/>
      <c r="I97" s="13" t="n"/>
      <c r="J97" s="13" t="n"/>
      <c r="K97" s="33" t="n"/>
      <c r="L97" s="33" t="n"/>
      <c r="M97" s="19">
        <f>IF($D97="","",YEAR($D97))</f>
        <v/>
      </c>
      <c r="N97" s="20">
        <f>IF($D97="","",CHOOSE(MONTH($D97),"janvier","février","mars","avril","mai","juin","juillet","août","septembre","octobre","novembre","décembre"))</f>
        <v/>
      </c>
      <c r="O97" s="19">
        <f>IF($D97="","",$D97-Paramètres!$B$2)</f>
        <v/>
      </c>
      <c r="P97" s="30">
        <f>IF(OR($K97="",$L97=""),"",$L97-$K97)</f>
        <v/>
      </c>
      <c r="Q97" s="20">
        <f>IF($B97="","",IF(AND($D97&lt;&gt;"",$E97&lt;$D97),"Dates incohérentes",IF(AND($D97&lt;Paramètres!$B$2,$J97&lt;&gt;"Terminé",$J97&lt;&gt;"Annulé"),"Statut à vérifier",IF($P97&gt;0,"Dépassement",""))))</f>
        <v/>
      </c>
      <c r="R97" s="14" t="n"/>
    </row>
    <row r="98" ht="32" customHeight="1">
      <c r="A98" s="13" t="n"/>
      <c r="B98" s="14" t="n"/>
      <c r="C98" s="13" t="n"/>
      <c r="D98" s="32" t="n"/>
      <c r="E98" s="32" t="n"/>
      <c r="F98" s="13" t="n"/>
      <c r="G98" s="14" t="n"/>
      <c r="H98" s="14" t="n"/>
      <c r="I98" s="13" t="n"/>
      <c r="J98" s="13" t="n"/>
      <c r="K98" s="33" t="n"/>
      <c r="L98" s="33" t="n"/>
      <c r="M98" s="17">
        <f>IF($D98="","",YEAR($D98))</f>
        <v/>
      </c>
      <c r="N98" s="18">
        <f>IF($D98="","",CHOOSE(MONTH($D98),"janvier","février","mars","avril","mai","juin","juillet","août","septembre","octobre","novembre","décembre"))</f>
        <v/>
      </c>
      <c r="O98" s="17">
        <f>IF($D98="","",$D98-Paramètres!$B$2)</f>
        <v/>
      </c>
      <c r="P98" s="31">
        <f>IF(OR($K98="",$L98=""),"",$L98-$K98)</f>
        <v/>
      </c>
      <c r="Q98" s="18">
        <f>IF($B98="","",IF(AND($D98&lt;&gt;"",$E98&lt;$D98),"Dates incohérentes",IF(AND($D98&lt;Paramètres!$B$2,$J98&lt;&gt;"Terminé",$J98&lt;&gt;"Annulé"),"Statut à vérifier",IF($P98&gt;0,"Dépassement",""))))</f>
        <v/>
      </c>
      <c r="R98" s="14" t="n"/>
    </row>
    <row r="99" ht="32" customHeight="1">
      <c r="A99" s="13" t="n"/>
      <c r="B99" s="14" t="n"/>
      <c r="C99" s="13" t="n"/>
      <c r="D99" s="32" t="n"/>
      <c r="E99" s="32" t="n"/>
      <c r="F99" s="13" t="n"/>
      <c r="G99" s="14" t="n"/>
      <c r="H99" s="14" t="n"/>
      <c r="I99" s="13" t="n"/>
      <c r="J99" s="13" t="n"/>
      <c r="K99" s="33" t="n"/>
      <c r="L99" s="33" t="n"/>
      <c r="M99" s="19">
        <f>IF($D99="","",YEAR($D99))</f>
        <v/>
      </c>
      <c r="N99" s="20">
        <f>IF($D99="","",CHOOSE(MONTH($D99),"janvier","février","mars","avril","mai","juin","juillet","août","septembre","octobre","novembre","décembre"))</f>
        <v/>
      </c>
      <c r="O99" s="19">
        <f>IF($D99="","",$D99-Paramètres!$B$2)</f>
        <v/>
      </c>
      <c r="P99" s="30">
        <f>IF(OR($K99="",$L99=""),"",$L99-$K99)</f>
        <v/>
      </c>
      <c r="Q99" s="20">
        <f>IF($B99="","",IF(AND($D99&lt;&gt;"",$E99&lt;$D99),"Dates incohérentes",IF(AND($D99&lt;Paramètres!$B$2,$J99&lt;&gt;"Terminé",$J99&lt;&gt;"Annulé"),"Statut à vérifier",IF($P99&gt;0,"Dépassement",""))))</f>
        <v/>
      </c>
      <c r="R99" s="14" t="n"/>
    </row>
    <row r="100" ht="32" customHeight="1">
      <c r="A100" s="13" t="n"/>
      <c r="B100" s="14" t="n"/>
      <c r="C100" s="13" t="n"/>
      <c r="D100" s="32" t="n"/>
      <c r="E100" s="32" t="n"/>
      <c r="F100" s="13" t="n"/>
      <c r="G100" s="14" t="n"/>
      <c r="H100" s="14" t="n"/>
      <c r="I100" s="13" t="n"/>
      <c r="J100" s="13" t="n"/>
      <c r="K100" s="33" t="n"/>
      <c r="L100" s="33" t="n"/>
      <c r="M100" s="17">
        <f>IF($D100="","",YEAR($D100))</f>
        <v/>
      </c>
      <c r="N100" s="18">
        <f>IF($D100="","",CHOOSE(MONTH($D100),"janvier","février","mars","avril","mai","juin","juillet","août","septembre","octobre","novembre","décembre"))</f>
        <v/>
      </c>
      <c r="O100" s="17">
        <f>IF($D100="","",$D100-Paramètres!$B$2)</f>
        <v/>
      </c>
      <c r="P100" s="31">
        <f>IF(OR($K100="",$L100=""),"",$L100-$K100)</f>
        <v/>
      </c>
      <c r="Q100" s="18">
        <f>IF($B100="","",IF(AND($D100&lt;&gt;"",$E100&lt;$D100),"Dates incohérentes",IF(AND($D100&lt;Paramètres!$B$2,$J100&lt;&gt;"Terminé",$J100&lt;&gt;"Annulé"),"Statut à vérifier",IF($P100&gt;0,"Dépassement",""))))</f>
        <v/>
      </c>
      <c r="R100" s="14" t="n"/>
    </row>
    <row r="101" ht="32" customHeight="1">
      <c r="A101" s="13" t="n"/>
      <c r="B101" s="14" t="n"/>
      <c r="C101" s="13" t="n"/>
      <c r="D101" s="32" t="n"/>
      <c r="E101" s="32" t="n"/>
      <c r="F101" s="13" t="n"/>
      <c r="G101" s="14" t="n"/>
      <c r="H101" s="14" t="n"/>
      <c r="I101" s="13" t="n"/>
      <c r="J101" s="13" t="n"/>
      <c r="K101" s="33" t="n"/>
      <c r="L101" s="33" t="n"/>
      <c r="M101" s="19">
        <f>IF($D101="","",YEAR($D101))</f>
        <v/>
      </c>
      <c r="N101" s="20">
        <f>IF($D101="","",CHOOSE(MONTH($D101),"janvier","février","mars","avril","mai","juin","juillet","août","septembre","octobre","novembre","décembre"))</f>
        <v/>
      </c>
      <c r="O101" s="19">
        <f>IF($D101="","",$D101-Paramètres!$B$2)</f>
        <v/>
      </c>
      <c r="P101" s="30">
        <f>IF(OR($K101="",$L101=""),"",$L101-$K101)</f>
        <v/>
      </c>
      <c r="Q101" s="20">
        <f>IF($B101="","",IF(AND($D101&lt;&gt;"",$E101&lt;$D101),"Dates incohérentes",IF(AND($D101&lt;Paramètres!$B$2,$J101&lt;&gt;"Terminé",$J101&lt;&gt;"Annulé"),"Statut à vérifier",IF($P101&gt;0,"Dépassement",""))))</f>
        <v/>
      </c>
      <c r="R101" s="14" t="n"/>
    </row>
  </sheetData>
  <sheetProtection selectLockedCells="0" selectUnlockedCells="0" sheet="1" objects="0" insertRows="0" insertHyperlinks="0" autoFilter="0" scenarios="0" formatColumns="0" deleteColumns="0" insertColumns="0" pivotTables="0" deleteRows="0" formatCells="0" formatRows="0" sort="0"/>
  <conditionalFormatting sqref="A2:R101">
    <cfRule type="expression" priority="1" dxfId="3" stopIfTrue="1">
      <formula>$J2="Annulé"</formula>
    </cfRule>
  </conditionalFormatting>
  <conditionalFormatting sqref="D2:D101">
    <cfRule type="expression" priority="2" dxfId="4">
      <formula>AND($D2&lt;&gt;"",$J2&lt;&gt;"Annulé",COUNTIFS($D$2:$D$101,$D2,$J$2:$J$101,"&lt;&gt;Annulé")&gt;1)</formula>
    </cfRule>
  </conditionalFormatting>
  <conditionalFormatting sqref="J2:J101">
    <cfRule type="expression" priority="3" dxfId="2">
      <formula>$J2="Confirmé"</formula>
    </cfRule>
  </conditionalFormatting>
  <conditionalFormatting sqref="Q2:Q101">
    <cfRule type="expression" priority="4" dxfId="1">
      <formula>OR($Q2="Dates incohérentes",$Q2="Dépassement")</formula>
    </cfRule>
    <cfRule type="expression" priority="5" dxfId="0">
      <formula>$Q2="Statut à vérifier"</formula>
    </cfRule>
  </conditionalFormatting>
  <conditionalFormatting sqref="P2:P101">
    <cfRule type="expression" priority="6" dxfId="1">
      <formula>AND($P2&lt;&gt;"",$P2&gt;0)</formula>
    </cfRule>
  </conditionalFormatting>
  <dataValidations count="9">
    <dataValidation sqref="C2:C101" showDropDown="0" showInputMessage="1" showErrorMessage="1" allowBlank="0" errorTitle="Catégorie non valide" error="Sélectionnez une catégorie dans la liste modifiable." promptTitle="Catégorie" prompt="Choisissez une valeur proposée dans Paramètres." type="list">
      <formula1>INDIRECT("'Paramètres'!$A$6:$A$12")</formula1>
    </dataValidation>
    <dataValidation sqref="F2:F101" showDropDown="0" showInputMessage="0" showErrorMessage="1" allowBlank="0" errorTitle="Format non valide" error="Sélectionnez un format dans la liste modifiable." type="list">
      <formula1>INDIRECT("'Paramètres'!$D$6:$D$8")</formula1>
    </dataValidation>
    <dataValidation sqref="I2:I101" showDropDown="0" showInputMessage="0" showErrorMessage="1" allowBlank="0" errorTitle="Priorité non valide" error="Sélectionnez une priorité dans la liste modifiable." type="list">
      <formula1>INDIRECT("'Paramètres'!$G$6:$G$8")</formula1>
    </dataValidation>
    <dataValidation sqref="J2:J101" showDropDown="0" showInputMessage="0" showErrorMessage="1" allowBlank="0" errorTitle="Statut non valide" error="Sélectionnez un statut dans la liste modifiable." type="list">
      <formula1>INDIRECT("'Paramètres'!$J$6:$J$10")</formula1>
    </dataValidation>
    <dataValidation sqref="A2:A101" showDropDown="0" showInputMessage="0" showErrorMessage="1" allowBlank="0" errorTitle="ID obligatoire" error="Renseignez un ID dès qu’une date de début est saisie." type="custom">
      <formula1>OR($D2="",$A2&lt;&gt;"")</formula1>
    </dataValidation>
    <dataValidation sqref="B2:B101" showDropDown="0" showInputMessage="0" showErrorMessage="1" allowBlank="0" errorTitle="Intitulé obligatoire" error="Renseignez un intitulé dès qu’une date de début est saisie." type="custom">
      <formula1>OR($D2="",$B2&lt;&gt;"")</formula1>
    </dataValidation>
    <dataValidation sqref="D2:D101" showDropDown="0" showInputMessage="0" showErrorMessage="1" allowBlank="0" errorTitle="Date de début non valide" error="La date doit être comprise entre le 01/01/2025 et le 31/12/2035, avec un ID et un intitulé renseignés." type="custom">
      <formula1>OR($D2="",AND(ISNUMBER($D2),$D2&gt;=DATE(2025,1,1),$D2&lt;=DATE(2035,12,31),$A2&lt;&gt;"",$B2&lt;&gt;""))</formula1>
    </dataValidation>
    <dataValidation sqref="E2:E101" showDropDown="0" showInputMessage="0" showErrorMessage="1" allowBlank="0" errorTitle="Date de fin non valide" error="La date de fin doit être comprise entre le 01/01/2025 et le 31/12/2035 et être postérieure ou égale à la date de début." type="custom">
      <formula1>OR($E2="",AND(ISNUMBER($E2),$E2&gt;=DATE(2025,1,1),$E2&lt;=DATE(2035,12,31),$D2&lt;&gt;"",$E2&gt;=$D2))</formula1>
    </dataValidation>
    <dataValidation sqref="K2:L101" showDropDown="0" showInputMessage="0" showErrorMessage="1" allowBlank="0" errorTitle="Montant non valide" error="Saisissez un montant positif ou nul." type="decimal" operator="greaterThanOrEqual">
      <formula1>0</formula1>
    </dataValidation>
  </dataValidations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15"/>
  <sheetViews>
    <sheetView showGridLines="0" zoomScale="95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0" customWidth="1" min="2" max="2"/>
    <col width="19" customWidth="1" min="3" max="3"/>
    <col width="21" customWidth="1" min="4" max="4"/>
    <col width="18" customWidth="1" min="5" max="5"/>
  </cols>
  <sheetData>
    <row r="1" ht="32" customHeight="1">
      <c r="A1" s="12" t="inlineStr">
        <is>
          <t>Mois</t>
        </is>
      </c>
      <c r="B1" s="12" t="inlineStr">
        <is>
          <t>Événements actifs</t>
        </is>
      </c>
      <c r="C1" s="12" t="inlineStr">
        <is>
          <t>Budget prévu</t>
        </is>
      </c>
      <c r="D1" s="12" t="inlineStr">
        <is>
          <t>Dépense réalisée</t>
        </is>
      </c>
      <c r="E1" s="12" t="inlineStr">
        <is>
          <t>Écart mensuel</t>
        </is>
      </c>
    </row>
    <row r="2" ht="25" customHeight="1">
      <c r="A2" s="34">
        <f>DATE(Paramètres!$B$3,1,1)</f>
        <v/>
      </c>
      <c r="B2" s="17">
        <f>COUNTIFS('Événements'!$D$2:$D$101,"&gt;="&amp;A2,'Événements'!$D$2:$D$101,"&lt;"&amp;EDATE(A2,1),'Événements'!$J$2:$J$101,"&lt;&gt;Annulé")</f>
        <v/>
      </c>
      <c r="C2" s="31">
        <f>IFERROR(SUMIFS('Événements'!$K$2:$K$101,'Événements'!$D$2:$D$101,"&gt;="&amp;A2,'Événements'!$D$2:$D$101,"&lt;"&amp;EDATE(A2,1)),0)</f>
        <v/>
      </c>
      <c r="D2" s="31">
        <f>IFERROR(SUMIFS('Événements'!$L$2:$L$101,'Événements'!$D$2:$D$101,"&gt;="&amp;A2,'Événements'!$D$2:$D$101,"&lt;"&amp;EDATE(A2,1)),0)</f>
        <v/>
      </c>
      <c r="E2" s="31">
        <f>IFERROR(D2-C2,0)</f>
        <v/>
      </c>
    </row>
    <row r="3" ht="25" customHeight="1">
      <c r="A3" s="35">
        <f>DATE(Paramètres!$B$3,2,1)</f>
        <v/>
      </c>
      <c r="B3" s="19">
        <f>COUNTIFS('Événements'!$D$2:$D$101,"&gt;="&amp;A3,'Événements'!$D$2:$D$101,"&lt;"&amp;EDATE(A3,1),'Événements'!$J$2:$J$101,"&lt;&gt;Annulé")</f>
        <v/>
      </c>
      <c r="C3" s="30">
        <f>IFERROR(SUMIFS('Événements'!$K$2:$K$101,'Événements'!$D$2:$D$101,"&gt;="&amp;A3,'Événements'!$D$2:$D$101,"&lt;"&amp;EDATE(A3,1)),0)</f>
        <v/>
      </c>
      <c r="D3" s="30">
        <f>IFERROR(SUMIFS('Événements'!$L$2:$L$101,'Événements'!$D$2:$D$101,"&gt;="&amp;A3,'Événements'!$D$2:$D$101,"&lt;"&amp;EDATE(A3,1)),0)</f>
        <v/>
      </c>
      <c r="E3" s="30">
        <f>IFERROR(D3-C3,0)</f>
        <v/>
      </c>
    </row>
    <row r="4" ht="25" customHeight="1">
      <c r="A4" s="34">
        <f>DATE(Paramètres!$B$3,3,1)</f>
        <v/>
      </c>
      <c r="B4" s="17">
        <f>COUNTIFS('Événements'!$D$2:$D$101,"&gt;="&amp;A4,'Événements'!$D$2:$D$101,"&lt;"&amp;EDATE(A4,1),'Événements'!$J$2:$J$101,"&lt;&gt;Annulé")</f>
        <v/>
      </c>
      <c r="C4" s="31">
        <f>IFERROR(SUMIFS('Événements'!$K$2:$K$101,'Événements'!$D$2:$D$101,"&gt;="&amp;A4,'Événements'!$D$2:$D$101,"&lt;"&amp;EDATE(A4,1)),0)</f>
        <v/>
      </c>
      <c r="D4" s="31">
        <f>IFERROR(SUMIFS('Événements'!$L$2:$L$101,'Événements'!$D$2:$D$101,"&gt;="&amp;A4,'Événements'!$D$2:$D$101,"&lt;"&amp;EDATE(A4,1)),0)</f>
        <v/>
      </c>
      <c r="E4" s="31">
        <f>IFERROR(D4-C4,0)</f>
        <v/>
      </c>
    </row>
    <row r="5" ht="25" customHeight="1">
      <c r="A5" s="35">
        <f>DATE(Paramètres!$B$3,4,1)</f>
        <v/>
      </c>
      <c r="B5" s="19">
        <f>COUNTIFS('Événements'!$D$2:$D$101,"&gt;="&amp;A5,'Événements'!$D$2:$D$101,"&lt;"&amp;EDATE(A5,1),'Événements'!$J$2:$J$101,"&lt;&gt;Annulé")</f>
        <v/>
      </c>
      <c r="C5" s="30">
        <f>IFERROR(SUMIFS('Événements'!$K$2:$K$101,'Événements'!$D$2:$D$101,"&gt;="&amp;A5,'Événements'!$D$2:$D$101,"&lt;"&amp;EDATE(A5,1)),0)</f>
        <v/>
      </c>
      <c r="D5" s="30">
        <f>IFERROR(SUMIFS('Événements'!$L$2:$L$101,'Événements'!$D$2:$D$101,"&gt;="&amp;A5,'Événements'!$D$2:$D$101,"&lt;"&amp;EDATE(A5,1)),0)</f>
        <v/>
      </c>
      <c r="E5" s="30">
        <f>IFERROR(D5-C5,0)</f>
        <v/>
      </c>
    </row>
    <row r="6" ht="25" customHeight="1">
      <c r="A6" s="34">
        <f>DATE(Paramètres!$B$3,5,1)</f>
        <v/>
      </c>
      <c r="B6" s="17">
        <f>COUNTIFS('Événements'!$D$2:$D$101,"&gt;="&amp;A6,'Événements'!$D$2:$D$101,"&lt;"&amp;EDATE(A6,1),'Événements'!$J$2:$J$101,"&lt;&gt;Annulé")</f>
        <v/>
      </c>
      <c r="C6" s="31">
        <f>IFERROR(SUMIFS('Événements'!$K$2:$K$101,'Événements'!$D$2:$D$101,"&gt;="&amp;A6,'Événements'!$D$2:$D$101,"&lt;"&amp;EDATE(A6,1)),0)</f>
        <v/>
      </c>
      <c r="D6" s="31">
        <f>IFERROR(SUMIFS('Événements'!$L$2:$L$101,'Événements'!$D$2:$D$101,"&gt;="&amp;A6,'Événements'!$D$2:$D$101,"&lt;"&amp;EDATE(A6,1)),0)</f>
        <v/>
      </c>
      <c r="E6" s="31">
        <f>IFERROR(D6-C6,0)</f>
        <v/>
      </c>
    </row>
    <row r="7" ht="25" customHeight="1">
      <c r="A7" s="35">
        <f>DATE(Paramètres!$B$3,6,1)</f>
        <v/>
      </c>
      <c r="B7" s="19">
        <f>COUNTIFS('Événements'!$D$2:$D$101,"&gt;="&amp;A7,'Événements'!$D$2:$D$101,"&lt;"&amp;EDATE(A7,1),'Événements'!$J$2:$J$101,"&lt;&gt;Annulé")</f>
        <v/>
      </c>
      <c r="C7" s="30">
        <f>IFERROR(SUMIFS('Événements'!$K$2:$K$101,'Événements'!$D$2:$D$101,"&gt;="&amp;A7,'Événements'!$D$2:$D$101,"&lt;"&amp;EDATE(A7,1)),0)</f>
        <v/>
      </c>
      <c r="D7" s="30">
        <f>IFERROR(SUMIFS('Événements'!$L$2:$L$101,'Événements'!$D$2:$D$101,"&gt;="&amp;A7,'Événements'!$D$2:$D$101,"&lt;"&amp;EDATE(A7,1)),0)</f>
        <v/>
      </c>
      <c r="E7" s="30">
        <f>IFERROR(D7-C7,0)</f>
        <v/>
      </c>
    </row>
    <row r="8" ht="25" customHeight="1">
      <c r="A8" s="34">
        <f>DATE(Paramètres!$B$3,7,1)</f>
        <v/>
      </c>
      <c r="B8" s="17">
        <f>COUNTIFS('Événements'!$D$2:$D$101,"&gt;="&amp;A8,'Événements'!$D$2:$D$101,"&lt;"&amp;EDATE(A8,1),'Événements'!$J$2:$J$101,"&lt;&gt;Annulé")</f>
        <v/>
      </c>
      <c r="C8" s="31">
        <f>IFERROR(SUMIFS('Événements'!$K$2:$K$101,'Événements'!$D$2:$D$101,"&gt;="&amp;A8,'Événements'!$D$2:$D$101,"&lt;"&amp;EDATE(A8,1)),0)</f>
        <v/>
      </c>
      <c r="D8" s="31">
        <f>IFERROR(SUMIFS('Événements'!$L$2:$L$101,'Événements'!$D$2:$D$101,"&gt;="&amp;A8,'Événements'!$D$2:$D$101,"&lt;"&amp;EDATE(A8,1)),0)</f>
        <v/>
      </c>
      <c r="E8" s="31">
        <f>IFERROR(D8-C8,0)</f>
        <v/>
      </c>
    </row>
    <row r="9" ht="25" customHeight="1">
      <c r="A9" s="35">
        <f>DATE(Paramètres!$B$3,8,1)</f>
        <v/>
      </c>
      <c r="B9" s="19">
        <f>COUNTIFS('Événements'!$D$2:$D$101,"&gt;="&amp;A9,'Événements'!$D$2:$D$101,"&lt;"&amp;EDATE(A9,1),'Événements'!$J$2:$J$101,"&lt;&gt;Annulé")</f>
        <v/>
      </c>
      <c r="C9" s="30">
        <f>IFERROR(SUMIFS('Événements'!$K$2:$K$101,'Événements'!$D$2:$D$101,"&gt;="&amp;A9,'Événements'!$D$2:$D$101,"&lt;"&amp;EDATE(A9,1)),0)</f>
        <v/>
      </c>
      <c r="D9" s="30">
        <f>IFERROR(SUMIFS('Événements'!$L$2:$L$101,'Événements'!$D$2:$D$101,"&gt;="&amp;A9,'Événements'!$D$2:$D$101,"&lt;"&amp;EDATE(A9,1)),0)</f>
        <v/>
      </c>
      <c r="E9" s="30">
        <f>IFERROR(D9-C9,0)</f>
        <v/>
      </c>
    </row>
    <row r="10" ht="25" customHeight="1">
      <c r="A10" s="34">
        <f>DATE(Paramètres!$B$3,9,1)</f>
        <v/>
      </c>
      <c r="B10" s="17">
        <f>COUNTIFS('Événements'!$D$2:$D$101,"&gt;="&amp;A10,'Événements'!$D$2:$D$101,"&lt;"&amp;EDATE(A10,1),'Événements'!$J$2:$J$101,"&lt;&gt;Annulé")</f>
        <v/>
      </c>
      <c r="C10" s="31">
        <f>IFERROR(SUMIFS('Événements'!$K$2:$K$101,'Événements'!$D$2:$D$101,"&gt;="&amp;A10,'Événements'!$D$2:$D$101,"&lt;"&amp;EDATE(A10,1)),0)</f>
        <v/>
      </c>
      <c r="D10" s="31">
        <f>IFERROR(SUMIFS('Événements'!$L$2:$L$101,'Événements'!$D$2:$D$101,"&gt;="&amp;A10,'Événements'!$D$2:$D$101,"&lt;"&amp;EDATE(A10,1)),0)</f>
        <v/>
      </c>
      <c r="E10" s="31">
        <f>IFERROR(D10-C10,0)</f>
        <v/>
      </c>
    </row>
    <row r="11" ht="25" customHeight="1">
      <c r="A11" s="35">
        <f>DATE(Paramètres!$B$3,10,1)</f>
        <v/>
      </c>
      <c r="B11" s="19">
        <f>COUNTIFS('Événements'!$D$2:$D$101,"&gt;="&amp;A11,'Événements'!$D$2:$D$101,"&lt;"&amp;EDATE(A11,1),'Événements'!$J$2:$J$101,"&lt;&gt;Annulé")</f>
        <v/>
      </c>
      <c r="C11" s="30">
        <f>IFERROR(SUMIFS('Événements'!$K$2:$K$101,'Événements'!$D$2:$D$101,"&gt;="&amp;A11,'Événements'!$D$2:$D$101,"&lt;"&amp;EDATE(A11,1)),0)</f>
        <v/>
      </c>
      <c r="D11" s="30">
        <f>IFERROR(SUMIFS('Événements'!$L$2:$L$101,'Événements'!$D$2:$D$101,"&gt;="&amp;A11,'Événements'!$D$2:$D$101,"&lt;"&amp;EDATE(A11,1)),0)</f>
        <v/>
      </c>
      <c r="E11" s="30">
        <f>IFERROR(D11-C11,0)</f>
        <v/>
      </c>
    </row>
    <row r="12" ht="25" customHeight="1">
      <c r="A12" s="34">
        <f>DATE(Paramètres!$B$3,11,1)</f>
        <v/>
      </c>
      <c r="B12" s="17">
        <f>COUNTIFS('Événements'!$D$2:$D$101,"&gt;="&amp;A12,'Événements'!$D$2:$D$101,"&lt;"&amp;EDATE(A12,1),'Événements'!$J$2:$J$101,"&lt;&gt;Annulé")</f>
        <v/>
      </c>
      <c r="C12" s="31">
        <f>IFERROR(SUMIFS('Événements'!$K$2:$K$101,'Événements'!$D$2:$D$101,"&gt;="&amp;A12,'Événements'!$D$2:$D$101,"&lt;"&amp;EDATE(A12,1)),0)</f>
        <v/>
      </c>
      <c r="D12" s="31">
        <f>IFERROR(SUMIFS('Événements'!$L$2:$L$101,'Événements'!$D$2:$D$101,"&gt;="&amp;A12,'Événements'!$D$2:$D$101,"&lt;"&amp;EDATE(A12,1)),0)</f>
        <v/>
      </c>
      <c r="E12" s="31">
        <f>IFERROR(D12-C12,0)</f>
        <v/>
      </c>
    </row>
    <row r="13" ht="25" customHeight="1">
      <c r="A13" s="35">
        <f>DATE(Paramètres!$B$3,12,1)</f>
        <v/>
      </c>
      <c r="B13" s="19">
        <f>COUNTIFS('Événements'!$D$2:$D$101,"&gt;="&amp;A13,'Événements'!$D$2:$D$101,"&lt;"&amp;EDATE(A13,1),'Événements'!$J$2:$J$101,"&lt;&gt;Annulé")</f>
        <v/>
      </c>
      <c r="C13" s="30">
        <f>IFERROR(SUMIFS('Événements'!$K$2:$K$101,'Événements'!$D$2:$D$101,"&gt;="&amp;A13,'Événements'!$D$2:$D$101,"&lt;"&amp;EDATE(A13,1)),0)</f>
        <v/>
      </c>
      <c r="D13" s="30">
        <f>IFERROR(SUMIFS('Événements'!$L$2:$L$101,'Événements'!$D$2:$D$101,"&gt;="&amp;A13,'Événements'!$D$2:$D$101,"&lt;"&amp;EDATE(A13,1)),0)</f>
        <v/>
      </c>
      <c r="E13" s="30">
        <f>IFERROR(D13-C13,0)</f>
        <v/>
      </c>
    </row>
    <row r="14"/>
    <row r="15">
      <c r="A15" s="3" t="inlineStr">
        <is>
          <t>Le total mensuel exclut les événements annulés ; les montants agrègent les lignes datées de l’année affichée.</t>
        </is>
      </c>
    </row>
  </sheetData>
  <sheetProtection selectLockedCells="0" selectUnlockedCells="0" sheet="1" objects="0" insertRows="0" insertHyperlinks="0" autoFilter="0" scenarios="0" formatColumns="0" deleteColumns="0" insertColumns="0" pivotTables="0" deleteRows="0" formatCells="0" formatRows="0" sort="0"/>
  <conditionalFormatting sqref="E2:E13">
    <cfRule type="expression" priority="1" dxfId="1">
      <formula>$E2&gt;0</formula>
    </cfRule>
    <cfRule type="expression" priority="2" dxfId="2">
      <formula>AND($E2&lt;0,$D2&gt;0)</formula>
    </cfRule>
  </conditionalFormatting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J14"/>
  <sheetViews>
    <sheetView showGridLines="0" zoomScale="95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8" customWidth="1" min="2" max="2"/>
    <col width="3" customWidth="1" min="3" max="3"/>
    <col width="23" customWidth="1" min="4" max="4"/>
    <col width="3" customWidth="1" min="5" max="5"/>
    <col width="3" customWidth="1" min="6" max="6"/>
    <col width="18" customWidth="1" min="7" max="7"/>
    <col width="3" customWidth="1" min="8" max="8"/>
    <col width="3" customWidth="1" min="9" max="9"/>
    <col width="28" customWidth="1" min="10" max="10"/>
  </cols>
  <sheetData>
    <row r="1" ht="26" customHeight="1">
      <c r="A1" s="12" t="inlineStr">
        <is>
          <t>Paramètre</t>
        </is>
      </c>
      <c r="B1" s="12" t="inlineStr">
        <is>
          <t>Valeur</t>
        </is>
      </c>
      <c r="C1" s="12" t="n"/>
      <c r="D1" s="12" t="n"/>
      <c r="E1" s="12" t="n"/>
      <c r="F1" s="12" t="n"/>
      <c r="G1" s="12" t="n"/>
      <c r="H1" s="12" t="n"/>
      <c r="I1" s="12" t="n"/>
      <c r="J1" s="12" t="n"/>
    </row>
    <row r="2">
      <c r="A2" s="5" t="inlineStr">
        <is>
          <t>Date de référence</t>
        </is>
      </c>
      <c r="B2" s="36" t="n">
        <v>46272</v>
      </c>
    </row>
    <row r="3">
      <c r="A3" s="7" t="inlineStr">
        <is>
          <t>Année affichée</t>
        </is>
      </c>
      <c r="B3" s="24" t="n">
        <v>2026</v>
      </c>
    </row>
    <row r="4">
      <c r="A4" s="25" t="inlineStr">
        <is>
          <t>Listes modifiables utilisées par les menus déroulants</t>
        </is>
      </c>
    </row>
    <row r="5" ht="26" customHeight="1">
      <c r="A5" s="4" t="inlineStr">
        <is>
          <t>Catégories</t>
        </is>
      </c>
      <c r="D5" s="4" t="inlineStr">
        <is>
          <t>Formats</t>
        </is>
      </c>
      <c r="G5" s="4" t="inlineStr">
        <is>
          <t>Priorités</t>
        </is>
      </c>
      <c r="J5" s="4" t="inlineStr">
        <is>
          <t>Statuts</t>
        </is>
      </c>
    </row>
    <row r="6">
      <c r="A6" s="14" t="inlineStr">
        <is>
          <t>Conférence</t>
        </is>
      </c>
      <c r="D6" s="14" t="inlineStr">
        <is>
          <t>Présentiel</t>
        </is>
      </c>
      <c r="G6" s="14" t="inlineStr">
        <is>
          <t>Basse</t>
        </is>
      </c>
      <c r="J6" s="14" t="inlineStr">
        <is>
          <t>À étudier</t>
        </is>
      </c>
    </row>
    <row r="7">
      <c r="A7" s="14" t="inlineStr">
        <is>
          <t>Salon</t>
        </is>
      </c>
      <c r="D7" s="14" t="inlineStr">
        <is>
          <t>Distanciel</t>
        </is>
      </c>
      <c r="G7" s="14" t="inlineStr">
        <is>
          <t>Normale</t>
        </is>
      </c>
      <c r="J7" s="14" t="inlineStr">
        <is>
          <t>Planifié</t>
        </is>
      </c>
    </row>
    <row r="8">
      <c r="A8" s="14" t="inlineStr">
        <is>
          <t>Séminaire</t>
        </is>
      </c>
      <c r="D8" s="14" t="inlineStr">
        <is>
          <t>Hybride</t>
        </is>
      </c>
      <c r="G8" s="14" t="inlineStr">
        <is>
          <t>Haute</t>
        </is>
      </c>
      <c r="J8" s="14" t="inlineStr">
        <is>
          <t>Confirmé</t>
        </is>
      </c>
    </row>
    <row r="9">
      <c r="A9" s="14" t="inlineStr">
        <is>
          <t>Atelier</t>
        </is>
      </c>
      <c r="J9" s="14" t="inlineStr">
        <is>
          <t>Terminé</t>
        </is>
      </c>
    </row>
    <row r="10">
      <c r="A10" s="14" t="inlineStr">
        <is>
          <t>Webinaire</t>
        </is>
      </c>
      <c r="J10" s="14" t="inlineStr">
        <is>
          <t>Annulé</t>
        </is>
      </c>
    </row>
    <row r="11">
      <c r="A11" s="14" t="inlineStr">
        <is>
          <t>Rencontre professionnelle</t>
        </is>
      </c>
    </row>
    <row r="12">
      <c r="A12" s="14" t="inlineStr">
        <is>
          <t>Autre</t>
        </is>
      </c>
    </row>
    <row r="13"/>
    <row r="14">
      <c r="A14" s="26" t="inlineStr">
        <is>
          <t>Les valeurs sont des hypothèses de travail internes et peuvent être adaptées.</t>
        </is>
      </c>
    </row>
  </sheetData>
  <dataValidations count="2">
    <dataValidation sqref="B2" showDropDown="0" showInputMessage="0" showErrorMessage="1" allowBlank="0" errorTitle="Date non valide" error="Saisissez une date comprise entre le 01/01/2025 et le 31/12/2035." type="date" operator="between">
      <formula1>DATE(2025,1,1)</formula1>
      <formula2>DATE(2035,12,31)</formula2>
    </dataValidation>
    <dataValidation sqref="B3" showDropDown="0" showInputMessage="0" showErrorMessage="1" allowBlank="0" errorTitle="Année non valide" error="Saisissez une année entière comprise entre 2025 et 2035." type="whole" operator="between">
      <formula1>2025</formula1>
      <formula2>2035</formula2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:title xmlns:dc="http://purl.org/dc/elements/1.1/">Calendrier annuel d’événements professionnels fictifs</dc:title>
  <dc:subject xmlns:dc="http://purl.org/dc/elements/1.1/">Planification annuelle interne</dc:subject>
  <dcterms:created xmlns:dcterms="http://purl.org/dc/terms/" xmlns:xsi="http://www.w3.org/2001/XMLSchema-instance" xsi:type="dcterms:W3CDTF">2026-09-07T19:46:40Z</dcterms:created>
  <dcterms:modified xmlns:dcterms="http://purl.org/dc/terms/" xmlns:xsi="http://www.w3.org/2001/XMLSchema-instance" xsi:type="dcterms:W3CDTF">2026-09-07T19:46:42+00:00Z</dcterms:modified>
</cp:coreProperties>
</file>