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Budget technique" sheetId="3" state="visible" r:id="rId3"/>
  </sheets>
  <definedNames>
    <definedName name="_xlnm._FilterDatabase" localSheetId="2" hidden="1">'Budget technique'!$A$1:$R$121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 ##0,00 €"/>
    <numFmt numFmtId="165" formatCode="0,00 %"/>
    <numFmt numFmtId="166" formatCode="dd/mm/yyyy"/>
    <numFmt numFmtId="167" formatCode="0,0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2D2930"/>
      <sz val="10"/>
    </font>
    <font>
      <name val="Aptos"/>
      <b val="1"/>
      <color rgb="002D2930"/>
      <sz val="10"/>
    </font>
    <font>
      <name val="Aptos"/>
      <i val="1"/>
      <color rgb="006E6872"/>
      <sz val="9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left" vertical="center"/>
    </xf>
    <xf numFmtId="164" fontId="2" fillId="2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4" fontId="2" fillId="2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2D2930"/>
        <sz val="10"/>
      </font>
      <fill>
        <patternFill patternType="solid">
          <fgColor rgb="00F4A261"/>
        </patternFill>
      </fill>
    </dxf>
    <dxf>
      <font>
        <name val="Aptos"/>
        <color rgb="006E6872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Budget" displayName="tblBudget" ref="A1:R121" headerRowCount="1">
  <autoFilter ref="A1:R121"/>
  <tableColumns count="18">
    <tableColumn id="1" name="Identifiant"/>
    <tableColumn id="2" name="Catégorie"/>
    <tableColumn id="3" name="Poste technique"/>
    <tableColumn id="4" name="Description"/>
    <tableColumn id="5" name="Statut"/>
    <tableColumn id="6" name="Date de besoin"/>
    <tableColumn id="7" name="Quantité"/>
    <tableColumn id="8" name="Unité"/>
    <tableColumn id="9" name="Prix unitaire HT"/>
    <tableColumn id="10" name="Remise %"/>
    <tableColumn id="11" name="Total prévu HT"/>
    <tableColumn id="12" name="Montant engagé HT"/>
    <tableColumn id="13" name="Réel HT"/>
    <tableColumn id="14" name="Écart réel/prévu HT"/>
    <tableColumn id="15" name="Écart %"/>
    <tableColumn id="16" name="Responsable interne"/>
    <tableColumn id="17" name="Alerte"/>
    <tableColumn id="18" name="Commentair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0" customWidth="1" min="3" max="3"/>
    <col width="20" customWidth="1" min="4" max="4"/>
    <col width="24" customWidth="1" min="5" max="5"/>
  </cols>
  <sheetData>
    <row r="1" ht="30" customHeight="1">
      <c r="A1" s="1" t="inlineStr">
        <is>
          <t>Synthèse du budget technique</t>
        </is>
      </c>
      <c r="B1" s="31" t="n"/>
      <c r="C1" s="31" t="n"/>
      <c r="D1" s="31" t="n"/>
      <c r="E1" s="32" t="n"/>
    </row>
    <row r="2" ht="34" customHeight="1">
      <c r="A2" s="2" t="inlineStr">
        <is>
          <t>Événement</t>
        </is>
      </c>
      <c r="B2" s="3">
        <f>IF('Paramètres'!B4="","",'Paramètres'!B4)</f>
        <v/>
      </c>
      <c r="D2" s="2" t="inlineStr">
        <is>
          <t>Période</t>
        </is>
      </c>
      <c r="E2" s="3">
        <f>IF(OR('Paramètres'!B5="",'Paramètres'!B6=""),"",TEXT('Paramètres'!B5,"dd/mm/yyyy")&amp;" au "&amp;TEXT('Paramètres'!B6,"dd/mm/yyyy"))</f>
        <v/>
      </c>
    </row>
    <row r="3">
      <c r="A3" s="4" t="inlineStr">
        <is>
          <t>Indicateur</t>
        </is>
      </c>
      <c r="B3" s="4" t="inlineStr">
        <is>
          <t>Valeur</t>
        </is>
      </c>
    </row>
    <row r="4">
      <c r="A4" s="5" t="inlineStr">
        <is>
          <t>Enveloppe technique HT</t>
        </is>
      </c>
      <c r="B4" s="33">
        <f>IF('Paramètres'!B7="","",'Paramètres'!B7)</f>
        <v/>
      </c>
    </row>
    <row r="5">
      <c r="A5" s="7" t="inlineStr">
        <is>
          <t>Réserve</t>
        </is>
      </c>
      <c r="B5" s="33">
        <f>IFERROR(IF(OR('Paramètres'!B7="",'Paramètres'!B8=""),"",'Paramètres'!B7*'Paramètres'!B8),"")</f>
        <v/>
      </c>
    </row>
    <row r="6">
      <c r="A6" s="5" t="inlineStr">
        <is>
          <t>Prévu HT hors annulations</t>
        </is>
      </c>
      <c r="B6" s="33">
        <f>SUMIFS('Budget technique'!K2:K121,'Budget technique'!E2:E121,"&lt;&gt;Annulé")</f>
        <v/>
      </c>
    </row>
    <row r="7">
      <c r="A7" s="7" t="inlineStr">
        <is>
          <t>Engagé HT</t>
        </is>
      </c>
      <c r="B7" s="33">
        <f>SUM('Budget technique'!L2:L121)</f>
        <v/>
      </c>
    </row>
    <row r="8">
      <c r="A8" s="5" t="inlineStr">
        <is>
          <t>Réel HT hors annulations</t>
        </is>
      </c>
      <c r="B8" s="33">
        <f>SUMIFS('Budget technique'!M2:M121,'Budget technique'!E2:E121,"&lt;&gt;Annulé")</f>
        <v/>
      </c>
    </row>
    <row r="9">
      <c r="A9" s="7" t="inlineStr">
        <is>
          <t>Solde prévisionnel</t>
        </is>
      </c>
      <c r="B9" s="33">
        <f>IFERROR(B4-B5-B6,"")</f>
        <v/>
      </c>
    </row>
    <row r="10">
      <c r="A10" s="5" t="inlineStr">
        <is>
          <t>Taux de consommation</t>
        </is>
      </c>
      <c r="B10" s="34">
        <f>IFERROR(B6/B4,"")</f>
        <v/>
      </c>
    </row>
    <row r="11"/>
    <row r="12"/>
    <row r="13" ht="34" customHeight="1">
      <c r="A13" s="9" t="inlineStr">
        <is>
          <t>Catégorie</t>
        </is>
      </c>
      <c r="B13" s="9" t="inlineStr">
        <is>
          <t>Prévu HT</t>
        </is>
      </c>
      <c r="C13" s="9" t="inlineStr">
        <is>
          <t>Engagé HT</t>
        </is>
      </c>
      <c r="D13" s="9" t="inlineStr">
        <is>
          <t>Réel HT</t>
        </is>
      </c>
      <c r="E13" s="9" t="inlineStr">
        <is>
          <t>Écart réel/prévu HT</t>
        </is>
      </c>
    </row>
    <row r="14">
      <c r="A14" s="5">
        <f>IF('Paramètres'!D4="","",'Paramètres'!D4)</f>
        <v/>
      </c>
      <c r="B14" s="35">
        <f>IF(A14="","",SUMIFS('Budget technique'!$K$2:$K$121,'Budget technique'!$B$2:$B$121,A14,'Budget technique'!$E$2:$E$121,"&lt;&gt;Annulé"))</f>
        <v/>
      </c>
      <c r="C14" s="35">
        <f>IF(A14="","",SUMIFS('Budget technique'!$L$2:$L$121,'Budget technique'!$B$2:$B$121,A14,'Budget technique'!$E$2:$E$121,"&lt;&gt;Annulé"))</f>
        <v/>
      </c>
      <c r="D14" s="35">
        <f>IF(A14="","",SUMIFS('Budget technique'!$M$2:$M$121,'Budget technique'!$B$2:$B$121,A14,'Budget technique'!$E$2:$E$121,"&lt;&gt;Annulé"))</f>
        <v/>
      </c>
      <c r="E14" s="35">
        <f>IF(OR(B14="",D14=""),"",D14-B14)</f>
        <v/>
      </c>
    </row>
    <row r="15">
      <c r="A15" s="7">
        <f>IF('Paramètres'!D5="","",'Paramètres'!D5)</f>
        <v/>
      </c>
      <c r="B15" s="36">
        <f>IF(A15="","",SUMIFS('Budget technique'!$K$2:$K$121,'Budget technique'!$B$2:$B$121,A15,'Budget technique'!$E$2:$E$121,"&lt;&gt;Annulé"))</f>
        <v/>
      </c>
      <c r="C15" s="36">
        <f>IF(A15="","",SUMIFS('Budget technique'!$L$2:$L$121,'Budget technique'!$B$2:$B$121,A15,'Budget technique'!$E$2:$E$121,"&lt;&gt;Annulé"))</f>
        <v/>
      </c>
      <c r="D15" s="36">
        <f>IF(A15="","",SUMIFS('Budget technique'!$M$2:$M$121,'Budget technique'!$B$2:$B$121,A15,'Budget technique'!$E$2:$E$121,"&lt;&gt;Annulé"))</f>
        <v/>
      </c>
      <c r="E15" s="36">
        <f>IF(OR(B15="",D15=""),"",D15-B15)</f>
        <v/>
      </c>
    </row>
    <row r="16">
      <c r="A16" s="5">
        <f>IF('Paramètres'!D6="","",'Paramètres'!D6)</f>
        <v/>
      </c>
      <c r="B16" s="35">
        <f>IF(A16="","",SUMIFS('Budget technique'!$K$2:$K$121,'Budget technique'!$B$2:$B$121,A16,'Budget technique'!$E$2:$E$121,"&lt;&gt;Annulé"))</f>
        <v/>
      </c>
      <c r="C16" s="35">
        <f>IF(A16="","",SUMIFS('Budget technique'!$L$2:$L$121,'Budget technique'!$B$2:$B$121,A16,'Budget technique'!$E$2:$E$121,"&lt;&gt;Annulé"))</f>
        <v/>
      </c>
      <c r="D16" s="35">
        <f>IF(A16="","",SUMIFS('Budget technique'!$M$2:$M$121,'Budget technique'!$B$2:$B$121,A16,'Budget technique'!$E$2:$E$121,"&lt;&gt;Annulé"))</f>
        <v/>
      </c>
      <c r="E16" s="35">
        <f>IF(OR(B16="",D16=""),"",D16-B16)</f>
        <v/>
      </c>
    </row>
    <row r="17">
      <c r="A17" s="7">
        <f>IF('Paramètres'!D7="","",'Paramètres'!D7)</f>
        <v/>
      </c>
      <c r="B17" s="36">
        <f>IF(A17="","",SUMIFS('Budget technique'!$K$2:$K$121,'Budget technique'!$B$2:$B$121,A17,'Budget technique'!$E$2:$E$121,"&lt;&gt;Annulé"))</f>
        <v/>
      </c>
      <c r="C17" s="36">
        <f>IF(A17="","",SUMIFS('Budget technique'!$L$2:$L$121,'Budget technique'!$B$2:$B$121,A17,'Budget technique'!$E$2:$E$121,"&lt;&gt;Annulé"))</f>
        <v/>
      </c>
      <c r="D17" s="36">
        <f>IF(A17="","",SUMIFS('Budget technique'!$M$2:$M$121,'Budget technique'!$B$2:$B$121,A17,'Budget technique'!$E$2:$E$121,"&lt;&gt;Annulé"))</f>
        <v/>
      </c>
      <c r="E17" s="36">
        <f>IF(OR(B17="",D17=""),"",D17-B17)</f>
        <v/>
      </c>
    </row>
    <row r="18">
      <c r="A18" s="5">
        <f>IF('Paramètres'!D8="","",'Paramètres'!D8)</f>
        <v/>
      </c>
      <c r="B18" s="35">
        <f>IF(A18="","",SUMIFS('Budget technique'!$K$2:$K$121,'Budget technique'!$B$2:$B$121,A18,'Budget technique'!$E$2:$E$121,"&lt;&gt;Annulé"))</f>
        <v/>
      </c>
      <c r="C18" s="35">
        <f>IF(A18="","",SUMIFS('Budget technique'!$L$2:$L$121,'Budget technique'!$B$2:$B$121,A18,'Budget technique'!$E$2:$E$121,"&lt;&gt;Annulé"))</f>
        <v/>
      </c>
      <c r="D18" s="35">
        <f>IF(A18="","",SUMIFS('Budget technique'!$M$2:$M$121,'Budget technique'!$B$2:$B$121,A18,'Budget technique'!$E$2:$E$121,"&lt;&gt;Annulé"))</f>
        <v/>
      </c>
      <c r="E18" s="35">
        <f>IF(OR(B18="",D18=""),"",D18-B18)</f>
        <v/>
      </c>
    </row>
    <row r="19">
      <c r="A19" s="7">
        <f>IF('Paramètres'!D9="","",'Paramètres'!D9)</f>
        <v/>
      </c>
      <c r="B19" s="36">
        <f>IF(A19="","",SUMIFS('Budget technique'!$K$2:$K$121,'Budget technique'!$B$2:$B$121,A19,'Budget technique'!$E$2:$E$121,"&lt;&gt;Annulé"))</f>
        <v/>
      </c>
      <c r="C19" s="36">
        <f>IF(A19="","",SUMIFS('Budget technique'!$L$2:$L$121,'Budget technique'!$B$2:$B$121,A19,'Budget technique'!$E$2:$E$121,"&lt;&gt;Annulé"))</f>
        <v/>
      </c>
      <c r="D19" s="36">
        <f>IF(A19="","",SUMIFS('Budget technique'!$M$2:$M$121,'Budget technique'!$B$2:$B$121,A19,'Budget technique'!$E$2:$E$121,"&lt;&gt;Annulé"))</f>
        <v/>
      </c>
      <c r="E19" s="36">
        <f>IF(OR(B19="",D19=""),"",D19-B19)</f>
        <v/>
      </c>
    </row>
    <row r="20">
      <c r="A20" s="5">
        <f>IF('Paramètres'!D10="","",'Paramètres'!D10)</f>
        <v/>
      </c>
      <c r="B20" s="35">
        <f>IF(A20="","",SUMIFS('Budget technique'!$K$2:$K$121,'Budget technique'!$B$2:$B$121,A20,'Budget technique'!$E$2:$E$121,"&lt;&gt;Annulé"))</f>
        <v/>
      </c>
      <c r="C20" s="35">
        <f>IF(A20="","",SUMIFS('Budget technique'!$L$2:$L$121,'Budget technique'!$B$2:$B$121,A20,'Budget technique'!$E$2:$E$121,"&lt;&gt;Annulé"))</f>
        <v/>
      </c>
      <c r="D20" s="35">
        <f>IF(A20="","",SUMIFS('Budget technique'!$M$2:$M$121,'Budget technique'!$B$2:$B$121,A20,'Budget technique'!$E$2:$E$121,"&lt;&gt;Annulé"))</f>
        <v/>
      </c>
      <c r="E20" s="35">
        <f>IF(OR(B20="",D20=""),"",D20-B20)</f>
        <v/>
      </c>
    </row>
    <row r="21">
      <c r="A21" s="7">
        <f>IF('Paramètres'!D11="","",'Paramètres'!D11)</f>
        <v/>
      </c>
      <c r="B21" s="36">
        <f>IF(A21="","",SUMIFS('Budget technique'!$K$2:$K$121,'Budget technique'!$B$2:$B$121,A21,'Budget technique'!$E$2:$E$121,"&lt;&gt;Annulé"))</f>
        <v/>
      </c>
      <c r="C21" s="36">
        <f>IF(A21="","",SUMIFS('Budget technique'!$L$2:$L$121,'Budget technique'!$B$2:$B$121,A21,'Budget technique'!$E$2:$E$121,"&lt;&gt;Annulé"))</f>
        <v/>
      </c>
      <c r="D21" s="36">
        <f>IF(A21="","",SUMIFS('Budget technique'!$M$2:$M$121,'Budget technique'!$B$2:$B$121,A21,'Budget technique'!$E$2:$E$121,"&lt;&gt;Annulé"))</f>
        <v/>
      </c>
      <c r="E21" s="36">
        <f>IF(OR(B21="",D21=""),"",D21-B21)</f>
        <v/>
      </c>
    </row>
    <row r="22">
      <c r="A22" s="5">
        <f>IF('Paramètres'!D12="","",'Paramètres'!D12)</f>
        <v/>
      </c>
      <c r="B22" s="35">
        <f>IF(A22="","",SUMIFS('Budget technique'!$K$2:$K$121,'Budget technique'!$B$2:$B$121,A22,'Budget technique'!$E$2:$E$121,"&lt;&gt;Annulé"))</f>
        <v/>
      </c>
      <c r="C22" s="35">
        <f>IF(A22="","",SUMIFS('Budget technique'!$L$2:$L$121,'Budget technique'!$B$2:$B$121,A22,'Budget technique'!$E$2:$E$121,"&lt;&gt;Annulé"))</f>
        <v/>
      </c>
      <c r="D22" s="35">
        <f>IF(A22="","",SUMIFS('Budget technique'!$M$2:$M$121,'Budget technique'!$B$2:$B$121,A22,'Budget technique'!$E$2:$E$121,"&lt;&gt;Annulé"))</f>
        <v/>
      </c>
      <c r="E22" s="35">
        <f>IF(OR(B22="",D22=""),"",D22-B22)</f>
        <v/>
      </c>
    </row>
    <row r="23">
      <c r="A23" s="7">
        <f>IF('Paramètres'!D13="","",'Paramètres'!D13)</f>
        <v/>
      </c>
      <c r="B23" s="36">
        <f>IF(A23="","",SUMIFS('Budget technique'!$K$2:$K$121,'Budget technique'!$B$2:$B$121,A23,'Budget technique'!$E$2:$E$121,"&lt;&gt;Annulé"))</f>
        <v/>
      </c>
      <c r="C23" s="36">
        <f>IF(A23="","",SUMIFS('Budget technique'!$L$2:$L$121,'Budget technique'!$B$2:$B$121,A23,'Budget technique'!$E$2:$E$121,"&lt;&gt;Annulé"))</f>
        <v/>
      </c>
      <c r="D23" s="36">
        <f>IF(A23="","",SUMIFS('Budget technique'!$M$2:$M$121,'Budget technique'!$B$2:$B$121,A23,'Budget technique'!$E$2:$E$121,"&lt;&gt;Annulé"))</f>
        <v/>
      </c>
      <c r="E23" s="36">
        <f>IF(OR(B23="",D23=""),"",D23-B23)</f>
        <v/>
      </c>
    </row>
    <row r="24">
      <c r="A24" s="12" t="inlineStr">
        <is>
          <t>Total des catégories</t>
        </is>
      </c>
      <c r="B24" s="37">
        <f>SUM(B14:B23)</f>
        <v/>
      </c>
      <c r="C24" s="37">
        <f>SUM(C14:C23)</f>
        <v/>
      </c>
      <c r="D24" s="37">
        <f>SUM(D14:D23)</f>
        <v/>
      </c>
      <c r="E24" s="37">
        <f>SUM(E14:E23)</f>
        <v/>
      </c>
    </row>
  </sheetData>
  <mergeCells count="1">
    <mergeCell ref="A1:E1"/>
  </mergeCells>
  <conditionalFormatting sqref="B9">
    <cfRule type="expression" priority="1" dxfId="0">
      <formula>AND(B9&lt;&gt;"",B9&lt;0)</formula>
    </cfRule>
    <cfRule type="expression" priority="2" dxfId="1">
      <formula>AND(B9&lt;&gt;"",B9&gt;=0)</formula>
    </cfRule>
  </conditionalFormatting>
  <conditionalFormatting sqref="B10">
    <cfRule type="expression" priority="3" dxfId="0" stopIfTrue="1">
      <formula>AND(B10&lt;&gt;"",B10&gt;1)</formula>
    </cfRule>
    <cfRule type="expression" priority="4" dxfId="2">
      <formula>AND(B10&lt;&gt;"",B10&gt;0.9)</formula>
    </cfRule>
  </conditionalFormatting>
  <conditionalFormatting sqref="E14:E23">
    <cfRule type="expression" priority="5" dxfId="0">
      <formula>AND(E14&lt;&gt;"",E14&gt;0)</formula>
    </cfRule>
  </conditionalFormatting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48" customWidth="1" min="2" max="2"/>
    <col width="3" customWidth="1" min="3" max="3"/>
    <col width="24" customWidth="1" min="4" max="4"/>
    <col width="18" customWidth="1" min="5" max="5"/>
    <col width="16" customWidth="1" min="6" max="6"/>
  </cols>
  <sheetData>
    <row r="1" ht="30" customHeight="1">
      <c r="A1" s="1" t="inlineStr">
        <is>
          <t>Paramètres du budget technique</t>
        </is>
      </c>
      <c r="B1" s="31" t="n"/>
      <c r="C1" s="31" t="n"/>
      <c r="D1" s="31" t="n"/>
      <c r="E1" s="31" t="n"/>
      <c r="F1" s="32" t="n"/>
    </row>
    <row r="2"/>
    <row r="3">
      <c r="A3" s="9" t="inlineStr">
        <is>
          <t>Paramètre</t>
        </is>
      </c>
      <c r="B3" s="9" t="inlineStr">
        <is>
          <t>Valeur</t>
        </is>
      </c>
      <c r="D3" s="9" t="inlineStr">
        <is>
          <t>Catégories proposées</t>
        </is>
      </c>
      <c r="E3" s="9" t="inlineStr">
        <is>
          <t>Statuts proposés</t>
        </is>
      </c>
      <c r="F3" s="9" t="inlineStr">
        <is>
          <t>Unités proposées</t>
        </is>
      </c>
    </row>
    <row r="4">
      <c r="A4" s="5" t="inlineStr">
        <is>
          <t>Nom interne de l’événement</t>
        </is>
      </c>
      <c r="B4" s="14" t="inlineStr">
        <is>
          <t>Exemple fictif – Rencontre technique Projet Chimère</t>
        </is>
      </c>
      <c r="D4" s="14" t="inlineStr">
        <is>
          <t>Son</t>
        </is>
      </c>
      <c r="E4" s="14" t="inlineStr">
        <is>
          <t>À estimer</t>
        </is>
      </c>
      <c r="F4" s="14" t="inlineStr">
        <is>
          <t>forfait</t>
        </is>
      </c>
    </row>
    <row r="5">
      <c r="A5" s="7" t="inlineStr">
        <is>
          <t>Date de début</t>
        </is>
      </c>
      <c r="B5" s="38" t="n">
        <v>46309</v>
      </c>
      <c r="D5" s="14" t="inlineStr">
        <is>
          <t>Lumière</t>
        </is>
      </c>
      <c r="E5" s="14" t="inlineStr">
        <is>
          <t>Estimé</t>
        </is>
      </c>
      <c r="F5" s="14" t="inlineStr">
        <is>
          <t>jour</t>
        </is>
      </c>
    </row>
    <row r="6">
      <c r="A6" s="5" t="inlineStr">
        <is>
          <t>Date de fin</t>
        </is>
      </c>
      <c r="B6" s="38" t="n">
        <v>46311</v>
      </c>
      <c r="D6" s="14" t="inlineStr">
        <is>
          <t>Vidéo</t>
        </is>
      </c>
      <c r="E6" s="14" t="inlineStr">
        <is>
          <t>Devis reçu</t>
        </is>
      </c>
      <c r="F6" s="14" t="inlineStr">
        <is>
          <t>heure</t>
        </is>
      </c>
    </row>
    <row r="7">
      <c r="A7" s="7" t="inlineStr">
        <is>
          <t>Enveloppe technique HT</t>
        </is>
      </c>
      <c r="B7" s="39" t="n">
        <v>35000</v>
      </c>
      <c r="D7" s="14" t="inlineStr">
        <is>
          <t>Électricité</t>
        </is>
      </c>
      <c r="E7" s="14" t="inlineStr">
        <is>
          <t>Commandé</t>
        </is>
      </c>
      <c r="F7" s="14" t="inlineStr">
        <is>
          <t>unité</t>
        </is>
      </c>
    </row>
    <row r="8">
      <c r="A8" s="5" t="inlineStr">
        <is>
          <t>Taux de réserve</t>
        </is>
      </c>
      <c r="B8" s="40" t="n">
        <v>0.1</v>
      </c>
      <c r="D8" s="14" t="inlineStr">
        <is>
          <t>Réseau</t>
        </is>
      </c>
      <c r="E8" s="14" t="inlineStr">
        <is>
          <t>Réalisé</t>
        </is>
      </c>
      <c r="F8" s="14" t="inlineStr">
        <is>
          <t>mètre</t>
        </is>
      </c>
    </row>
    <row r="9">
      <c r="A9" s="7" t="inlineStr">
        <is>
          <t>Devise fixe</t>
        </is>
      </c>
      <c r="B9" s="18" t="inlineStr">
        <is>
          <t>€</t>
        </is>
      </c>
      <c r="D9" s="14" t="inlineStr">
        <is>
          <t>Scène et structure</t>
        </is>
      </c>
      <c r="E9" s="14" t="inlineStr">
        <is>
          <t>Annulé</t>
        </is>
      </c>
      <c r="F9" s="14" t="inlineStr">
        <is>
          <t>rotation</t>
        </is>
      </c>
    </row>
    <row r="10">
      <c r="D10" s="14" t="inlineStr">
        <is>
          <t>Mobilier technique</t>
        </is>
      </c>
    </row>
    <row r="11">
      <c r="D11" s="14" t="inlineStr">
        <is>
          <t>Transport technique</t>
        </is>
      </c>
    </row>
    <row r="12" ht="42" customHeight="1">
      <c r="A12" s="19" t="inlineStr">
        <is>
          <t>Repère de saisie</t>
        </is>
      </c>
      <c r="B12" s="20" t="inlineStr">
        <is>
          <t>Les cellules jaunes sont modifiables. Les listes proposées peuvent être adaptées au projet.</t>
        </is>
      </c>
      <c r="D12" s="14" t="inlineStr">
        <is>
          <t>Personnel technique</t>
        </is>
      </c>
    </row>
    <row r="13">
      <c r="D13" s="14" t="inlineStr">
        <is>
          <t>Autre</t>
        </is>
      </c>
    </row>
    <row r="14" ht="58" customHeight="1">
      <c r="A14" s="19" t="inlineStr">
        <is>
          <t>Note d’usage</t>
        </is>
      </c>
      <c r="B14" s="20" t="inlineStr">
        <is>
          <t>Outil interne fictif de préparation. Le taux de réserve est une hypothèse modifiable et ne constitue pas une règle contractuelle, fiscale ou réglementaire.</t>
        </is>
      </c>
    </row>
  </sheetData>
  <mergeCells count="1">
    <mergeCell ref="A1:F1"/>
  </mergeCells>
  <dataValidations count="3">
    <dataValidation sqref="B7" showDropDown="0" showInputMessage="0" showErrorMessage="1" allowBlank="0" errorTitle="Montant non valide" error="Saisissez un montant supérieur ou égal à zéro." type="decimal" errorStyle="stop" operator="greaterThanOrEqual">
      <formula1>0</formula1>
    </dataValidation>
    <dataValidation sqref="B8" showDropDown="0" showInputMessage="0" showErrorMessage="1" allowBlank="0" errorTitle="Taux non valide" error="Saisissez un taux compris entre 0 % et 100 %." type="decimal" errorStyle="stop" operator="between">
      <formula1>0</formula1>
      <formula2>1</formula2>
    </dataValidation>
    <dataValidation sqref="B6" showDropDown="0" showInputMessage="0" showErrorMessage="1" allowBlank="0" errorTitle="Période à vérifier" error="La date de fin devrait être postérieure ou égale à la date de début." type="custom" errorStyle="warning">
      <formula1>OR(B6="",B5="",B6&gt;=B5)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121"/>
  <sheetViews>
    <sheetView showGridLines="0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22" customWidth="1" min="2" max="2"/>
    <col width="34" customWidth="1" min="3" max="3"/>
    <col width="42" customWidth="1" min="4" max="4"/>
    <col width="16" customWidth="1" min="5" max="5"/>
    <col width="16" customWidth="1" min="6" max="6"/>
    <col width="11" customWidth="1" min="7" max="7"/>
    <col width="12" customWidth="1" min="8" max="8"/>
    <col width="18" customWidth="1" min="9" max="9"/>
    <col width="12" customWidth="1" min="10" max="10"/>
    <col width="18" customWidth="1" min="11" max="11"/>
    <col width="20" customWidth="1" min="12" max="12"/>
    <col width="16" customWidth="1" min="13" max="13"/>
    <col width="22" customWidth="1" min="14" max="14"/>
    <col width="12" customWidth="1" min="15" max="15"/>
    <col width="27" customWidth="1" min="16" max="16"/>
    <col width="22" customWidth="1" min="17" max="17"/>
    <col width="38" customWidth="1" min="18" max="18"/>
    <col hidden="1" width="13" customWidth="1" min="20" max="20"/>
    <col hidden="1" width="13" customWidth="1" min="21" max="21"/>
    <col hidden="1" width="13" customWidth="1" min="22" max="22"/>
  </cols>
  <sheetData>
    <row r="1" ht="44" customHeight="1">
      <c r="A1" s="21" t="inlineStr">
        <is>
          <t>Identifiant</t>
        </is>
      </c>
      <c r="B1" s="21" t="inlineStr">
        <is>
          <t>Catégorie</t>
        </is>
      </c>
      <c r="C1" s="21" t="inlineStr">
        <is>
          <t>Poste technique</t>
        </is>
      </c>
      <c r="D1" s="21" t="inlineStr">
        <is>
          <t>Description</t>
        </is>
      </c>
      <c r="E1" s="21" t="inlineStr">
        <is>
          <t>Statut</t>
        </is>
      </c>
      <c r="F1" s="21" t="inlineStr">
        <is>
          <t>Date de besoin</t>
        </is>
      </c>
      <c r="G1" s="21" t="inlineStr">
        <is>
          <t>Quantité</t>
        </is>
      </c>
      <c r="H1" s="21" t="inlineStr">
        <is>
          <t>Unité</t>
        </is>
      </c>
      <c r="I1" s="21" t="inlineStr">
        <is>
          <t>Prix unitaire HT</t>
        </is>
      </c>
      <c r="J1" s="21" t="inlineStr">
        <is>
          <t>Remise %</t>
        </is>
      </c>
      <c r="K1" s="21" t="inlineStr">
        <is>
          <t>Total prévu HT</t>
        </is>
      </c>
      <c r="L1" s="21" t="inlineStr">
        <is>
          <t>Montant engagé HT</t>
        </is>
      </c>
      <c r="M1" s="21" t="inlineStr">
        <is>
          <t>Réel HT</t>
        </is>
      </c>
      <c r="N1" s="21" t="inlineStr">
        <is>
          <t>Écart réel/prévu HT</t>
        </is>
      </c>
      <c r="O1" s="21" t="inlineStr">
        <is>
          <t>Écart %</t>
        </is>
      </c>
      <c r="P1" s="21" t="inlineStr">
        <is>
          <t>Responsable interne</t>
        </is>
      </c>
      <c r="Q1" s="21" t="inlineStr">
        <is>
          <t>Alerte</t>
        </is>
      </c>
      <c r="R1" s="21" t="inlineStr">
        <is>
          <t>Commentaire</t>
        </is>
      </c>
    </row>
    <row r="2" ht="28" customHeight="1">
      <c r="A2" s="22" t="inlineStr">
        <is>
          <t>EX-FICT-001</t>
        </is>
      </c>
      <c r="B2" s="22" t="inlineStr">
        <is>
          <t>Personnel technique</t>
        </is>
      </c>
      <c r="C2" s="23" t="inlineStr">
        <is>
          <t>Exemple fictif – Régie générale</t>
        </is>
      </c>
      <c r="D2" s="23" t="inlineStr">
        <is>
          <t>Coordination technique fictive pendant la préparation et l’exploitation.</t>
        </is>
      </c>
      <c r="E2" s="22" t="inlineStr">
        <is>
          <t>Réalisé</t>
        </is>
      </c>
      <c r="F2" s="41" t="n">
        <v>46309</v>
      </c>
      <c r="G2" s="42" t="n">
        <v>3</v>
      </c>
      <c r="H2" s="22" t="inlineStr">
        <is>
          <t>jour</t>
        </is>
      </c>
      <c r="I2" s="43" t="n">
        <v>680</v>
      </c>
      <c r="J2" s="44" t="n">
        <v>0</v>
      </c>
      <c r="K2" s="35">
        <f>IF(OR(G2="",I2=""),"",IFERROR(G2*I2*(1-IF(J2="",0,J2)),""))</f>
        <v/>
      </c>
      <c r="L2" s="35">
        <f>IF(K2="","",IF(OR(E2="Commandé",E2="Réalisé"),K2,0))</f>
        <v/>
      </c>
      <c r="M2" s="43" t="n">
        <v>2150</v>
      </c>
      <c r="N2" s="35">
        <f>IF(OR(M2="",K2=""),"",M2-K2)</f>
        <v/>
      </c>
      <c r="O2" s="45">
        <f>IF(OR(M2="",K2="",K2=0),"",IFERROR((M2-K2)/K2,""))</f>
        <v/>
      </c>
      <c r="P2" s="23" t="inlineStr">
        <is>
          <t>Rôle fictif – Production</t>
        </is>
      </c>
      <c r="Q2" s="29">
        <f>IF(C2="","",IF(OR(G2="",I2=""),"Montant incomplet",IF(AND(E2="Réalisé",M2=""),"Réel manquant",IF(AND(E2&lt;&gt;"Annulé",F2=""),"Date manquante",""))))</f>
        <v/>
      </c>
      <c r="R2" s="23" t="inlineStr">
        <is>
          <t>Hypothèse interne fictive à confirmer.</t>
        </is>
      </c>
      <c r="T2">
        <f>IF('Paramètres'!D4="","",'Paramètres'!D4)</f>
        <v/>
      </c>
      <c r="U2">
        <f>IF('Paramètres'!E4="","",'Paramètres'!E4)</f>
        <v/>
      </c>
      <c r="V2">
        <f>IF('Paramètres'!F4="","",'Paramètres'!F4)</f>
        <v/>
      </c>
    </row>
    <row r="3" ht="28" customHeight="1">
      <c r="A3" s="22" t="inlineStr">
        <is>
          <t>EX-FICT-002</t>
        </is>
      </c>
      <c r="B3" s="22" t="inlineStr">
        <is>
          <t>Son</t>
        </is>
      </c>
      <c r="C3" s="23" t="inlineStr">
        <is>
          <t>Exemple fictif – Sonorisation de salle</t>
        </is>
      </c>
      <c r="D3" s="23" t="inlineStr">
        <is>
          <t>Ensemble fictif de diffusion adapté à une salle professionnelle.</t>
        </is>
      </c>
      <c r="E3" s="22" t="inlineStr">
        <is>
          <t>Commandé</t>
        </is>
      </c>
      <c r="F3" s="41" t="n">
        <v>46309</v>
      </c>
      <c r="G3" s="42" t="n">
        <v>1</v>
      </c>
      <c r="H3" s="22" t="inlineStr">
        <is>
          <t>forfait</t>
        </is>
      </c>
      <c r="I3" s="43" t="n">
        <v>2800</v>
      </c>
      <c r="J3" s="44" t="n">
        <v>0.1</v>
      </c>
      <c r="K3" s="36">
        <f>IF(OR(G3="",I3=""),"",IFERROR(G3*I3*(1-IF(J3="",0,J3)),""))</f>
        <v/>
      </c>
      <c r="L3" s="36">
        <f>IF(K3="","",IF(OR(E3="Commandé",E3="Réalisé"),K3,0))</f>
        <v/>
      </c>
      <c r="M3" s="43" t="n"/>
      <c r="N3" s="36">
        <f>IF(OR(M3="",K3=""),"",M3-K3)</f>
        <v/>
      </c>
      <c r="O3" s="46">
        <f>IF(OR(M3="",K3="",K3=0),"",IFERROR((M3-K3)/K3,""))</f>
        <v/>
      </c>
      <c r="P3" s="23" t="inlineStr">
        <is>
          <t>Rôle fictif – Régie son</t>
        </is>
      </c>
      <c r="Q3" s="3">
        <f>IF(C3="","",IF(OR(G3="",I3=""),"Montant incomplet",IF(AND(E3="Réalisé",M3=""),"Réel manquant",IF(AND(E3&lt;&gt;"Annulé",F3=""),"Date manquante",""))))</f>
        <v/>
      </c>
      <c r="R3" s="23" t="inlineStr">
        <is>
          <t>Montant fictif sans prestataire associé.</t>
        </is>
      </c>
      <c r="T3">
        <f>IF('Paramètres'!D5="","",'Paramètres'!D5)</f>
        <v/>
      </c>
      <c r="U3">
        <f>IF('Paramètres'!E5="","",'Paramètres'!E5)</f>
        <v/>
      </c>
      <c r="V3">
        <f>IF('Paramètres'!F5="","",'Paramètres'!F5)</f>
        <v/>
      </c>
    </row>
    <row r="4" ht="28" customHeight="1">
      <c r="A4" s="22" t="inlineStr">
        <is>
          <t>EX-FICT-003</t>
        </is>
      </c>
      <c r="B4" s="22" t="inlineStr">
        <is>
          <t>Son</t>
        </is>
      </c>
      <c r="C4" s="23" t="inlineStr">
        <is>
          <t>Exemple fictif – Microphones sans fil</t>
        </is>
      </c>
      <c r="D4" s="23" t="inlineStr">
        <is>
          <t>Jeu fictif de microphones avec accessoires de régie.</t>
        </is>
      </c>
      <c r="E4" s="22" t="inlineStr">
        <is>
          <t>Devis reçu</t>
        </is>
      </c>
      <c r="F4" s="41" t="n">
        <v>46310</v>
      </c>
      <c r="G4" s="42" t="n">
        <v>6</v>
      </c>
      <c r="H4" s="22" t="inlineStr">
        <is>
          <t>unité</t>
        </is>
      </c>
      <c r="I4" s="43" t="n">
        <v>185</v>
      </c>
      <c r="J4" s="44" t="n">
        <v>0.05</v>
      </c>
      <c r="K4" s="35">
        <f>IF(OR(G4="",I4=""),"",IFERROR(G4*I4*(1-IF(J4="",0,J4)),""))</f>
        <v/>
      </c>
      <c r="L4" s="35">
        <f>IF(K4="","",IF(OR(E4="Commandé",E4="Réalisé"),K4,0))</f>
        <v/>
      </c>
      <c r="M4" s="43" t="n"/>
      <c r="N4" s="35">
        <f>IF(OR(M4="",K4=""),"",M4-K4)</f>
        <v/>
      </c>
      <c r="O4" s="45">
        <f>IF(OR(M4="",K4="",K4=0),"",IFERROR((M4-K4)/K4,""))</f>
        <v/>
      </c>
      <c r="P4" s="23" t="inlineStr">
        <is>
          <t>Rôle fictif – Régie son</t>
        </is>
      </c>
      <c r="Q4" s="29">
        <f>IF(C4="","",IF(OR(G4="",I4=""),"Montant incomplet",IF(AND(E4="Réalisé",M4=""),"Réel manquant",IF(AND(E4&lt;&gt;"Annulé",F4=""),"Date manquante",""))))</f>
        <v/>
      </c>
      <c r="R4" s="23" t="inlineStr">
        <is>
          <t>Quantité fictive à ajuster selon le conducteur.</t>
        </is>
      </c>
      <c r="T4">
        <f>IF('Paramètres'!D6="","",'Paramètres'!D6)</f>
        <v/>
      </c>
      <c r="U4">
        <f>IF('Paramètres'!E6="","",'Paramètres'!E6)</f>
        <v/>
      </c>
      <c r="V4">
        <f>IF('Paramètres'!F6="","",'Paramètres'!F6)</f>
        <v/>
      </c>
    </row>
    <row r="5" ht="28" customHeight="1">
      <c r="A5" s="22" t="inlineStr">
        <is>
          <t>EX-FICT-004</t>
        </is>
      </c>
      <c r="B5" s="22" t="inlineStr">
        <is>
          <t>Vidéo</t>
        </is>
      </c>
      <c r="C5" s="23" t="inlineStr">
        <is>
          <t>Exemple fictif – Vidéoprojection</t>
        </is>
      </c>
      <c r="D5" s="23" t="inlineStr">
        <is>
          <t>Solution fictive de projection principale et raccordement vidéo.</t>
        </is>
      </c>
      <c r="E5" s="22" t="inlineStr">
        <is>
          <t>Estimé</t>
        </is>
      </c>
      <c r="F5" s="41" t="n">
        <v>46309</v>
      </c>
      <c r="G5" s="42" t="n">
        <v>1</v>
      </c>
      <c r="H5" s="22" t="inlineStr">
        <is>
          <t>forfait</t>
        </is>
      </c>
      <c r="I5" s="43" t="n">
        <v>1650</v>
      </c>
      <c r="J5" s="44" t="n">
        <v>0</v>
      </c>
      <c r="K5" s="36">
        <f>IF(OR(G5="",I5=""),"",IFERROR(G5*I5*(1-IF(J5="",0,J5)),""))</f>
        <v/>
      </c>
      <c r="L5" s="36">
        <f>IF(K5="","",IF(OR(E5="Commandé",E5="Réalisé"),K5,0))</f>
        <v/>
      </c>
      <c r="M5" s="43" t="n"/>
      <c r="N5" s="36">
        <f>IF(OR(M5="",K5=""),"",M5-K5)</f>
        <v/>
      </c>
      <c r="O5" s="46">
        <f>IF(OR(M5="",K5="",K5=0),"",IFERROR((M5-K5)/K5,""))</f>
        <v/>
      </c>
      <c r="P5" s="23" t="inlineStr">
        <is>
          <t>Rôle fictif – Régie vidéo</t>
        </is>
      </c>
      <c r="Q5" s="3">
        <f>IF(C5="","",IF(OR(G5="",I5=""),"Montant incomplet",IF(AND(E5="Réalisé",M5=""),"Réel manquant",IF(AND(E5&lt;&gt;"Annulé",F5=""),"Date manquante",""))))</f>
        <v/>
      </c>
      <c r="R5" s="23" t="inlineStr">
        <is>
          <t>Estimation fictive avant consultation.</t>
        </is>
      </c>
      <c r="T5">
        <f>IF('Paramètres'!D7="","",'Paramètres'!D7)</f>
        <v/>
      </c>
      <c r="U5">
        <f>IF('Paramètres'!E7="","",'Paramètres'!E7)</f>
        <v/>
      </c>
      <c r="V5">
        <f>IF('Paramètres'!F7="","",'Paramètres'!F7)</f>
        <v/>
      </c>
    </row>
    <row r="6" ht="28" customHeight="1">
      <c r="A6" s="22" t="inlineStr">
        <is>
          <t>EX-FICT-005</t>
        </is>
      </c>
      <c r="B6" s="22" t="inlineStr">
        <is>
          <t>Vidéo</t>
        </is>
      </c>
      <c r="C6" s="23" t="inlineStr">
        <is>
          <t>Exemple fictif – Écrans de retour</t>
        </is>
      </c>
      <c r="D6" s="23" t="inlineStr">
        <is>
          <t>Écrans fictifs destinés au retour de scène.</t>
        </is>
      </c>
      <c r="E6" s="22" t="inlineStr">
        <is>
          <t>Réalisé</t>
        </is>
      </c>
      <c r="F6" s="41" t="n">
        <v>46310</v>
      </c>
      <c r="G6" s="42" t="n">
        <v>2</v>
      </c>
      <c r="H6" s="22" t="inlineStr">
        <is>
          <t>unité</t>
        </is>
      </c>
      <c r="I6" s="43" t="n">
        <v>420</v>
      </c>
      <c r="J6" s="44" t="n">
        <v>0</v>
      </c>
      <c r="K6" s="35">
        <f>IF(OR(G6="",I6=""),"",IFERROR(G6*I6*(1-IF(J6="",0,J6)),""))</f>
        <v/>
      </c>
      <c r="L6" s="35">
        <f>IF(K6="","",IF(OR(E6="Commandé",E6="Réalisé"),K6,0))</f>
        <v/>
      </c>
      <c r="M6" s="43" t="n">
        <v>810</v>
      </c>
      <c r="N6" s="35">
        <f>IF(OR(M6="",K6=""),"",M6-K6)</f>
        <v/>
      </c>
      <c r="O6" s="45">
        <f>IF(OR(M6="",K6="",K6=0),"",IFERROR((M6-K6)/K6,""))</f>
        <v/>
      </c>
      <c r="P6" s="23" t="inlineStr">
        <is>
          <t>Rôle fictif – Régie vidéo</t>
        </is>
      </c>
      <c r="Q6" s="29">
        <f>IF(C6="","",IF(OR(G6="",I6=""),"Montant incomplet",IF(AND(E6="Réalisé",M6=""),"Réel manquant",IF(AND(E6&lt;&gt;"Annulé",F6=""),"Date manquante",""))))</f>
        <v/>
      </c>
      <c r="R6" s="23" t="inlineStr">
        <is>
          <t>Coût réel fictif inférieur à la prévision.</t>
        </is>
      </c>
      <c r="T6">
        <f>IF('Paramètres'!D8="","",'Paramètres'!D8)</f>
        <v/>
      </c>
      <c r="U6">
        <f>IF('Paramètres'!E8="","",'Paramètres'!E8)</f>
        <v/>
      </c>
      <c r="V6">
        <f>IF('Paramètres'!F8="","",'Paramètres'!F8)</f>
        <v/>
      </c>
    </row>
    <row r="7" ht="28" customHeight="1">
      <c r="A7" s="22" t="inlineStr">
        <is>
          <t>EX-FICT-006</t>
        </is>
      </c>
      <c r="B7" s="22" t="inlineStr">
        <is>
          <t>Lumière</t>
        </is>
      </c>
      <c r="C7" s="23" t="inlineStr">
        <is>
          <t>Exemple fictif – Éclairage de scène</t>
        </is>
      </c>
      <c r="D7" s="23" t="inlineStr">
        <is>
          <t>Dispositif fictif d’éclairage pour la scène principale.</t>
        </is>
      </c>
      <c r="E7" s="22" t="inlineStr">
        <is>
          <t>Commandé</t>
        </is>
      </c>
      <c r="F7" s="41" t="n">
        <v>46309</v>
      </c>
      <c r="G7" s="42" t="n">
        <v>3</v>
      </c>
      <c r="H7" s="22" t="inlineStr">
        <is>
          <t>jour</t>
        </is>
      </c>
      <c r="I7" s="43" t="n">
        <v>750</v>
      </c>
      <c r="J7" s="44" t="n">
        <v>0.08</v>
      </c>
      <c r="K7" s="36">
        <f>IF(OR(G7="",I7=""),"",IFERROR(G7*I7*(1-IF(J7="",0,J7)),""))</f>
        <v/>
      </c>
      <c r="L7" s="36">
        <f>IF(K7="","",IF(OR(E7="Commandé",E7="Réalisé"),K7,0))</f>
        <v/>
      </c>
      <c r="M7" s="43" t="n"/>
      <c r="N7" s="36">
        <f>IF(OR(M7="",K7=""),"",M7-K7)</f>
        <v/>
      </c>
      <c r="O7" s="46">
        <f>IF(OR(M7="",K7="",K7=0),"",IFERROR((M7-K7)/K7,""))</f>
        <v/>
      </c>
      <c r="P7" s="23" t="inlineStr">
        <is>
          <t>Rôle fictif – Régie lumière</t>
        </is>
      </c>
      <c r="Q7" s="3">
        <f>IF(C7="","",IF(OR(G7="",I7=""),"Montant incomplet",IF(AND(E7="Réalisé",M7=""),"Réel manquant",IF(AND(E7&lt;&gt;"Annulé",F7=""),"Date manquante",""))))</f>
        <v/>
      </c>
      <c r="R7" s="23" t="inlineStr">
        <is>
          <t>Remise fictive intégrée à la prévision.</t>
        </is>
      </c>
      <c r="T7">
        <f>IF('Paramètres'!D9="","",'Paramètres'!D9)</f>
        <v/>
      </c>
      <c r="U7">
        <f>IF('Paramètres'!E9="","",'Paramètres'!E9)</f>
        <v/>
      </c>
      <c r="V7">
        <f>IF('Paramètres'!F9="","",'Paramètres'!F9)</f>
        <v/>
      </c>
    </row>
    <row r="8" ht="28" customHeight="1">
      <c r="A8" s="22" t="inlineStr">
        <is>
          <t>EX-FICT-007</t>
        </is>
      </c>
      <c r="B8" s="22" t="inlineStr">
        <is>
          <t>Électricité</t>
        </is>
      </c>
      <c r="C8" s="23" t="inlineStr">
        <is>
          <t>Exemple fictif – Distribution électrique</t>
        </is>
      </c>
      <c r="D8" s="23" t="inlineStr">
        <is>
          <t>Distribution fictive pour les équipements techniques.</t>
        </is>
      </c>
      <c r="E8" s="22" t="inlineStr">
        <is>
          <t>Estimé</t>
        </is>
      </c>
      <c r="F8" s="41" t="n">
        <v>46309</v>
      </c>
      <c r="G8" s="42" t="n">
        <v>1</v>
      </c>
      <c r="H8" s="22" t="inlineStr">
        <is>
          <t>forfait</t>
        </is>
      </c>
      <c r="I8" s="43" t="n">
        <v>950</v>
      </c>
      <c r="J8" s="44" t="n">
        <v>0</v>
      </c>
      <c r="K8" s="35">
        <f>IF(OR(G8="",I8=""),"",IFERROR(G8*I8*(1-IF(J8="",0,J8)),""))</f>
        <v/>
      </c>
      <c r="L8" s="35">
        <f>IF(K8="","",IF(OR(E8="Commandé",E8="Réalisé"),K8,0))</f>
        <v/>
      </c>
      <c r="M8" s="43" t="n"/>
      <c r="N8" s="35">
        <f>IF(OR(M8="",K8=""),"",M8-K8)</f>
        <v/>
      </c>
      <c r="O8" s="45">
        <f>IF(OR(M8="",K8="",K8=0),"",IFERROR((M8-K8)/K8,""))</f>
        <v/>
      </c>
      <c r="P8" s="23" t="inlineStr">
        <is>
          <t>Rôle fictif – Coordination technique</t>
        </is>
      </c>
      <c r="Q8" s="29">
        <f>IF(C8="","",IF(OR(G8="",I8=""),"Montant incomplet",IF(AND(E8="Réalisé",M8=""),"Réel manquant",IF(AND(E8&lt;&gt;"Annulé",F8=""),"Date manquante",""))))</f>
        <v/>
      </c>
      <c r="R8" s="23" t="inlineStr">
        <is>
          <t>Hypothèse à adapter après repérage technique.</t>
        </is>
      </c>
      <c r="T8">
        <f>IF('Paramètres'!D10="","",'Paramètres'!D10)</f>
        <v/>
      </c>
      <c r="U8">
        <f>IF('Paramètres'!E10="","",'Paramètres'!E10)</f>
        <v/>
      </c>
      <c r="V8">
        <f>IF('Paramètres'!F10="","",'Paramètres'!F10)</f>
        <v/>
      </c>
    </row>
    <row r="9" ht="28" customHeight="1">
      <c r="A9" s="22" t="inlineStr">
        <is>
          <t>EX-FICT-008</t>
        </is>
      </c>
      <c r="B9" s="22" t="inlineStr">
        <is>
          <t>Réseau</t>
        </is>
      </c>
      <c r="C9" s="23" t="inlineStr">
        <is>
          <t>Exemple fictif – Réseau filaire de régie</t>
        </is>
      </c>
      <c r="D9" s="23" t="inlineStr">
        <is>
          <t>Liaisons filaires fictives entre les espaces de régie.</t>
        </is>
      </c>
      <c r="E9" s="22" t="inlineStr">
        <is>
          <t>Annulé</t>
        </is>
      </c>
      <c r="F9" s="41" t="n">
        <v>46311</v>
      </c>
      <c r="G9" s="42" t="n">
        <v>6</v>
      </c>
      <c r="H9" s="22" t="inlineStr">
        <is>
          <t>unité</t>
        </is>
      </c>
      <c r="I9" s="43" t="n">
        <v>95</v>
      </c>
      <c r="J9" s="44" t="n">
        <v>0</v>
      </c>
      <c r="K9" s="36">
        <f>IF(OR(G9="",I9=""),"",IFERROR(G9*I9*(1-IF(J9="",0,J9)),""))</f>
        <v/>
      </c>
      <c r="L9" s="36">
        <f>IF(K9="","",IF(OR(E9="Commandé",E9="Réalisé"),K9,0))</f>
        <v/>
      </c>
      <c r="M9" s="43" t="n"/>
      <c r="N9" s="36">
        <f>IF(OR(M9="",K9=""),"",M9-K9)</f>
        <v/>
      </c>
      <c r="O9" s="46">
        <f>IF(OR(M9="",K9="",K9=0),"",IFERROR((M9-K9)/K9,""))</f>
        <v/>
      </c>
      <c r="P9" s="23" t="inlineStr">
        <is>
          <t>Rôle fictif – Régie réseau</t>
        </is>
      </c>
      <c r="Q9" s="3">
        <f>IF(C9="","",IF(OR(G9="",I9=""),"Montant incomplet",IF(AND(E9="Réalisé",M9=""),"Réel manquant",IF(AND(E9&lt;&gt;"Annulé",F9=""),"Date manquante",""))))</f>
        <v/>
      </c>
      <c r="R9" s="23" t="inlineStr">
        <is>
          <t>Poste fictif reporté hors du périmètre actuel.</t>
        </is>
      </c>
      <c r="T9">
        <f>IF('Paramètres'!D11="","",'Paramètres'!D11)</f>
        <v/>
      </c>
      <c r="U9">
        <f>IF('Paramètres'!E11="","",'Paramètres'!E11)</f>
        <v/>
      </c>
      <c r="V9">
        <f>IF('Paramètres'!F11="","",'Paramètres'!F11)</f>
        <v/>
      </c>
    </row>
    <row r="10" ht="28" customHeight="1">
      <c r="A10" s="22" t="inlineStr">
        <is>
          <t>EX-FICT-009</t>
        </is>
      </c>
      <c r="B10" s="22" t="inlineStr">
        <is>
          <t>Scène et structure</t>
        </is>
      </c>
      <c r="C10" s="23" t="inlineStr">
        <is>
          <t>Exemple fictif – Structure de fond de scène</t>
        </is>
      </c>
      <c r="D10" s="23" t="inlineStr">
        <is>
          <t>Structure autoportée fictive pour le fond de scène.</t>
        </is>
      </c>
      <c r="E10" s="22" t="inlineStr">
        <is>
          <t>Commandé</t>
        </is>
      </c>
      <c r="F10" s="41" t="n">
        <v>46309</v>
      </c>
      <c r="G10" s="42" t="n">
        <v>1</v>
      </c>
      <c r="H10" s="22" t="inlineStr">
        <is>
          <t>forfait</t>
        </is>
      </c>
      <c r="I10" s="43" t="n">
        <v>2100</v>
      </c>
      <c r="J10" s="44" t="n">
        <v>0.05</v>
      </c>
      <c r="K10" s="35">
        <f>IF(OR(G10="",I10=""),"",IFERROR(G10*I10*(1-IF(J10="",0,J10)),""))</f>
        <v/>
      </c>
      <c r="L10" s="35">
        <f>IF(K10="","",IF(OR(E10="Commandé",E10="Réalisé"),K10,0))</f>
        <v/>
      </c>
      <c r="M10" s="43" t="n"/>
      <c r="N10" s="35">
        <f>IF(OR(M10="",K10=""),"",M10-K10)</f>
        <v/>
      </c>
      <c r="O10" s="45">
        <f>IF(OR(M10="",K10="",K10=0),"",IFERROR((M10-K10)/K10,""))</f>
        <v/>
      </c>
      <c r="P10" s="23" t="inlineStr">
        <is>
          <t>Rôle fictif – Régie scène</t>
        </is>
      </c>
      <c r="Q10" s="29">
        <f>IF(C10="","",IF(OR(G10="",I10=""),"Montant incomplet",IF(AND(E10="Réalisé",M10=""),"Réel manquant",IF(AND(E10&lt;&gt;"Annulé",F10=""),"Date manquante",""))))</f>
        <v/>
      </c>
      <c r="R10" s="23" t="inlineStr">
        <is>
          <t>Configuration fictive à valider avec le plan d’implantation.</t>
        </is>
      </c>
      <c r="T10">
        <f>IF('Paramètres'!D12="","",'Paramètres'!D12)</f>
        <v/>
      </c>
      <c r="U10">
        <f>IF('Paramètres'!E12="","",'Paramètres'!E12)</f>
        <v/>
      </c>
      <c r="V10">
        <f>IF('Paramètres'!F12="","",'Paramètres'!F12)</f>
        <v/>
      </c>
    </row>
    <row r="11" ht="28" customHeight="1">
      <c r="A11" s="22" t="inlineStr">
        <is>
          <t>EX-FICT-010</t>
        </is>
      </c>
      <c r="B11" s="22" t="inlineStr">
        <is>
          <t>Transport technique</t>
        </is>
      </c>
      <c r="C11" s="23" t="inlineStr">
        <is>
          <t>Exemple fictif – Transport technique</t>
        </is>
      </c>
      <c r="D11" s="23" t="inlineStr">
        <is>
          <t>Rotations fictives pour l’acheminement du matériel technique.</t>
        </is>
      </c>
      <c r="E11" s="22" t="inlineStr">
        <is>
          <t>Réalisé</t>
        </is>
      </c>
      <c r="F11" s="41" t="n">
        <v>46311</v>
      </c>
      <c r="G11" s="42" t="n">
        <v>2</v>
      </c>
      <c r="H11" s="22" t="inlineStr">
        <is>
          <t>rotation</t>
        </is>
      </c>
      <c r="I11" s="43" t="n">
        <v>640</v>
      </c>
      <c r="J11" s="44" t="n">
        <v>0</v>
      </c>
      <c r="K11" s="36">
        <f>IF(OR(G11="",I11=""),"",IFERROR(G11*I11*(1-IF(J11="",0,J11)),""))</f>
        <v/>
      </c>
      <c r="L11" s="36">
        <f>IF(K11="","",IF(OR(E11="Commandé",E11="Réalisé"),K11,0))</f>
        <v/>
      </c>
      <c r="M11" s="43" t="n">
        <v>1360</v>
      </c>
      <c r="N11" s="36">
        <f>IF(OR(M11="",K11=""),"",M11-K11)</f>
        <v/>
      </c>
      <c r="O11" s="46">
        <f>IF(OR(M11="",K11="",K11=0),"",IFERROR((M11-K11)/K11,""))</f>
        <v/>
      </c>
      <c r="P11" s="23" t="inlineStr">
        <is>
          <t>Rôle fictif – Logistique technique</t>
        </is>
      </c>
      <c r="Q11" s="3">
        <f>IF(C11="","",IF(OR(G11="",I11=""),"Montant incomplet",IF(AND(E11="Réalisé",M11=""),"Réel manquant",IF(AND(E11&lt;&gt;"Annulé",F11=""),"Date manquante",""))))</f>
        <v/>
      </c>
      <c r="R11" s="23" t="inlineStr">
        <is>
          <t>Écart fictif lié à une rotation complémentaire.</t>
        </is>
      </c>
      <c r="T11">
        <f>IF('Paramètres'!D13="","",'Paramètres'!D13)</f>
        <v/>
      </c>
      <c r="U11">
        <f>IF('Paramètres'!E13="","",'Paramètres'!E13)</f>
        <v/>
      </c>
      <c r="V11">
        <f>IF('Paramètres'!F13="","",'Paramètres'!F13)</f>
        <v/>
      </c>
    </row>
    <row r="12" ht="28" customHeight="1">
      <c r="A12" s="22" t="n"/>
      <c r="B12" s="22" t="n"/>
      <c r="C12" s="23" t="n"/>
      <c r="D12" s="23" t="n"/>
      <c r="E12" s="22" t="n"/>
      <c r="F12" s="41" t="n"/>
      <c r="G12" s="42" t="n"/>
      <c r="H12" s="22" t="n"/>
      <c r="I12" s="43" t="n"/>
      <c r="J12" s="44" t="n"/>
      <c r="K12" s="35">
        <f>IF(OR(G12="",I12=""),"",IFERROR(G12*I12*(1-IF(J12="",0,J12)),""))</f>
        <v/>
      </c>
      <c r="L12" s="35">
        <f>IF(K12="","",IF(OR(E12="Commandé",E12="Réalisé"),K12,0))</f>
        <v/>
      </c>
      <c r="M12" s="43" t="n"/>
      <c r="N12" s="35">
        <f>IF(OR(M12="",K12=""),"",M12-K12)</f>
        <v/>
      </c>
      <c r="O12" s="45">
        <f>IF(OR(M12="",K12="",K12=0),"",IFERROR((M12-K12)/K12,""))</f>
        <v/>
      </c>
      <c r="P12" s="23" t="n"/>
      <c r="Q12" s="29">
        <f>IF(C12="","",IF(OR(G12="",I12=""),"Montant incomplet",IF(AND(E12="Réalisé",M12=""),"Réel manquant",IF(AND(E12&lt;&gt;"Annulé",F12=""),"Date manquante",""))))</f>
        <v/>
      </c>
      <c r="R12" s="23" t="n"/>
      <c r="T12">
        <f>IF('Paramètres'!D14="","",'Paramètres'!D14)</f>
        <v/>
      </c>
      <c r="U12">
        <f>IF('Paramètres'!E14="","",'Paramètres'!E14)</f>
        <v/>
      </c>
      <c r="V12">
        <f>IF('Paramètres'!F14="","",'Paramètres'!F14)</f>
        <v/>
      </c>
    </row>
    <row r="13" ht="28" customHeight="1">
      <c r="A13" s="22" t="n"/>
      <c r="B13" s="22" t="n"/>
      <c r="C13" s="23" t="n"/>
      <c r="D13" s="23" t="n"/>
      <c r="E13" s="22" t="n"/>
      <c r="F13" s="41" t="n"/>
      <c r="G13" s="42" t="n"/>
      <c r="H13" s="22" t="n"/>
      <c r="I13" s="43" t="n"/>
      <c r="J13" s="44" t="n"/>
      <c r="K13" s="36">
        <f>IF(OR(G13="",I13=""),"",IFERROR(G13*I13*(1-IF(J13="",0,J13)),""))</f>
        <v/>
      </c>
      <c r="L13" s="36">
        <f>IF(K13="","",IF(OR(E13="Commandé",E13="Réalisé"),K13,0))</f>
        <v/>
      </c>
      <c r="M13" s="43" t="n"/>
      <c r="N13" s="36">
        <f>IF(OR(M13="",K13=""),"",M13-K13)</f>
        <v/>
      </c>
      <c r="O13" s="46">
        <f>IF(OR(M13="",K13="",K13=0),"",IFERROR((M13-K13)/K13,""))</f>
        <v/>
      </c>
      <c r="P13" s="23" t="n"/>
      <c r="Q13" s="3">
        <f>IF(C13="","",IF(OR(G13="",I13=""),"Montant incomplet",IF(AND(E13="Réalisé",M13=""),"Réel manquant",IF(AND(E13&lt;&gt;"Annulé",F13=""),"Date manquante",""))))</f>
        <v/>
      </c>
      <c r="R13" s="23" t="n"/>
      <c r="T13">
        <f>IF('Paramètres'!D15="","",'Paramètres'!D15)</f>
        <v/>
      </c>
      <c r="U13">
        <f>IF('Paramètres'!E15="","",'Paramètres'!E15)</f>
        <v/>
      </c>
      <c r="V13">
        <f>IF('Paramètres'!F15="","",'Paramètres'!F15)</f>
        <v/>
      </c>
    </row>
    <row r="14" ht="28" customHeight="1">
      <c r="A14" s="22" t="n"/>
      <c r="B14" s="22" t="n"/>
      <c r="C14" s="23" t="n"/>
      <c r="D14" s="23" t="n"/>
      <c r="E14" s="22" t="n"/>
      <c r="F14" s="41" t="n"/>
      <c r="G14" s="42" t="n"/>
      <c r="H14" s="22" t="n"/>
      <c r="I14" s="43" t="n"/>
      <c r="J14" s="44" t="n"/>
      <c r="K14" s="35">
        <f>IF(OR(G14="",I14=""),"",IFERROR(G14*I14*(1-IF(J14="",0,J14)),""))</f>
        <v/>
      </c>
      <c r="L14" s="35">
        <f>IF(K14="","",IF(OR(E14="Commandé",E14="Réalisé"),K14,0))</f>
        <v/>
      </c>
      <c r="M14" s="43" t="n"/>
      <c r="N14" s="35">
        <f>IF(OR(M14="",K14=""),"",M14-K14)</f>
        <v/>
      </c>
      <c r="O14" s="45">
        <f>IF(OR(M14="",K14="",K14=0),"",IFERROR((M14-K14)/K14,""))</f>
        <v/>
      </c>
      <c r="P14" s="23" t="n"/>
      <c r="Q14" s="29">
        <f>IF(C14="","",IF(OR(G14="",I14=""),"Montant incomplet",IF(AND(E14="Réalisé",M14=""),"Réel manquant",IF(AND(E14&lt;&gt;"Annulé",F14=""),"Date manquante",""))))</f>
        <v/>
      </c>
      <c r="R14" s="23" t="n"/>
      <c r="T14">
        <f>IF('Paramètres'!D16="","",'Paramètres'!D16)</f>
        <v/>
      </c>
      <c r="U14">
        <f>IF('Paramètres'!E16="","",'Paramètres'!E16)</f>
        <v/>
      </c>
      <c r="V14">
        <f>IF('Paramètres'!F16="","",'Paramètres'!F16)</f>
        <v/>
      </c>
    </row>
    <row r="15" ht="28" customHeight="1">
      <c r="A15" s="22" t="n"/>
      <c r="B15" s="22" t="n"/>
      <c r="C15" s="23" t="n"/>
      <c r="D15" s="23" t="n"/>
      <c r="E15" s="22" t="n"/>
      <c r="F15" s="41" t="n"/>
      <c r="G15" s="42" t="n"/>
      <c r="H15" s="22" t="n"/>
      <c r="I15" s="43" t="n"/>
      <c r="J15" s="44" t="n"/>
      <c r="K15" s="36">
        <f>IF(OR(G15="",I15=""),"",IFERROR(G15*I15*(1-IF(J15="",0,J15)),""))</f>
        <v/>
      </c>
      <c r="L15" s="36">
        <f>IF(K15="","",IF(OR(E15="Commandé",E15="Réalisé"),K15,0))</f>
        <v/>
      </c>
      <c r="M15" s="43" t="n"/>
      <c r="N15" s="36">
        <f>IF(OR(M15="",K15=""),"",M15-K15)</f>
        <v/>
      </c>
      <c r="O15" s="46">
        <f>IF(OR(M15="",K15="",K15=0),"",IFERROR((M15-K15)/K15,""))</f>
        <v/>
      </c>
      <c r="P15" s="23" t="n"/>
      <c r="Q15" s="3">
        <f>IF(C15="","",IF(OR(G15="",I15=""),"Montant incomplet",IF(AND(E15="Réalisé",M15=""),"Réel manquant",IF(AND(E15&lt;&gt;"Annulé",F15=""),"Date manquante",""))))</f>
        <v/>
      </c>
      <c r="R15" s="23" t="n"/>
      <c r="T15">
        <f>IF('Paramètres'!D17="","",'Paramètres'!D17)</f>
        <v/>
      </c>
      <c r="U15">
        <f>IF('Paramètres'!E17="","",'Paramètres'!E17)</f>
        <v/>
      </c>
      <c r="V15">
        <f>IF('Paramètres'!F17="","",'Paramètres'!F17)</f>
        <v/>
      </c>
    </row>
    <row r="16" ht="28" customHeight="1">
      <c r="A16" s="22" t="n"/>
      <c r="B16" s="22" t="n"/>
      <c r="C16" s="23" t="n"/>
      <c r="D16" s="23" t="n"/>
      <c r="E16" s="22" t="n"/>
      <c r="F16" s="41" t="n"/>
      <c r="G16" s="42" t="n"/>
      <c r="H16" s="22" t="n"/>
      <c r="I16" s="43" t="n"/>
      <c r="J16" s="44" t="n"/>
      <c r="K16" s="35">
        <f>IF(OR(G16="",I16=""),"",IFERROR(G16*I16*(1-IF(J16="",0,J16)),""))</f>
        <v/>
      </c>
      <c r="L16" s="35">
        <f>IF(K16="","",IF(OR(E16="Commandé",E16="Réalisé"),K16,0))</f>
        <v/>
      </c>
      <c r="M16" s="43" t="n"/>
      <c r="N16" s="35">
        <f>IF(OR(M16="",K16=""),"",M16-K16)</f>
        <v/>
      </c>
      <c r="O16" s="45">
        <f>IF(OR(M16="",K16="",K16=0),"",IFERROR((M16-K16)/K16,""))</f>
        <v/>
      </c>
      <c r="P16" s="23" t="n"/>
      <c r="Q16" s="29">
        <f>IF(C16="","",IF(OR(G16="",I16=""),"Montant incomplet",IF(AND(E16="Réalisé",M16=""),"Réel manquant",IF(AND(E16&lt;&gt;"Annulé",F16=""),"Date manquante",""))))</f>
        <v/>
      </c>
      <c r="R16" s="23" t="n"/>
      <c r="T16">
        <f>IF('Paramètres'!D18="","",'Paramètres'!D18)</f>
        <v/>
      </c>
      <c r="U16">
        <f>IF('Paramètres'!E18="","",'Paramètres'!E18)</f>
        <v/>
      </c>
      <c r="V16">
        <f>IF('Paramètres'!F18="","",'Paramètres'!F18)</f>
        <v/>
      </c>
    </row>
    <row r="17" ht="28" customHeight="1">
      <c r="A17" s="22" t="n"/>
      <c r="B17" s="22" t="n"/>
      <c r="C17" s="23" t="n"/>
      <c r="D17" s="23" t="n"/>
      <c r="E17" s="22" t="n"/>
      <c r="F17" s="41" t="n"/>
      <c r="G17" s="42" t="n"/>
      <c r="H17" s="22" t="n"/>
      <c r="I17" s="43" t="n"/>
      <c r="J17" s="44" t="n"/>
      <c r="K17" s="36">
        <f>IF(OR(G17="",I17=""),"",IFERROR(G17*I17*(1-IF(J17="",0,J17)),""))</f>
        <v/>
      </c>
      <c r="L17" s="36">
        <f>IF(K17="","",IF(OR(E17="Commandé",E17="Réalisé"),K17,0))</f>
        <v/>
      </c>
      <c r="M17" s="43" t="n"/>
      <c r="N17" s="36">
        <f>IF(OR(M17="",K17=""),"",M17-K17)</f>
        <v/>
      </c>
      <c r="O17" s="46">
        <f>IF(OR(M17="",K17="",K17=0),"",IFERROR((M17-K17)/K17,""))</f>
        <v/>
      </c>
      <c r="P17" s="23" t="n"/>
      <c r="Q17" s="3">
        <f>IF(C17="","",IF(OR(G17="",I17=""),"Montant incomplet",IF(AND(E17="Réalisé",M17=""),"Réel manquant",IF(AND(E17&lt;&gt;"Annulé",F17=""),"Date manquante",""))))</f>
        <v/>
      </c>
      <c r="R17" s="23" t="n"/>
      <c r="T17">
        <f>IF('Paramètres'!D19="","",'Paramètres'!D19)</f>
        <v/>
      </c>
      <c r="U17">
        <f>IF('Paramètres'!E19="","",'Paramètres'!E19)</f>
        <v/>
      </c>
      <c r="V17">
        <f>IF('Paramètres'!F19="","",'Paramètres'!F19)</f>
        <v/>
      </c>
    </row>
    <row r="18" ht="28" customHeight="1">
      <c r="A18" s="22" t="n"/>
      <c r="B18" s="22" t="n"/>
      <c r="C18" s="23" t="n"/>
      <c r="D18" s="23" t="n"/>
      <c r="E18" s="22" t="n"/>
      <c r="F18" s="41" t="n"/>
      <c r="G18" s="42" t="n"/>
      <c r="H18" s="22" t="n"/>
      <c r="I18" s="43" t="n"/>
      <c r="J18" s="44" t="n"/>
      <c r="K18" s="35">
        <f>IF(OR(G18="",I18=""),"",IFERROR(G18*I18*(1-IF(J18="",0,J18)),""))</f>
        <v/>
      </c>
      <c r="L18" s="35">
        <f>IF(K18="","",IF(OR(E18="Commandé",E18="Réalisé"),K18,0))</f>
        <v/>
      </c>
      <c r="M18" s="43" t="n"/>
      <c r="N18" s="35">
        <f>IF(OR(M18="",K18=""),"",M18-K18)</f>
        <v/>
      </c>
      <c r="O18" s="45">
        <f>IF(OR(M18="",K18="",K18=0),"",IFERROR((M18-K18)/K18,""))</f>
        <v/>
      </c>
      <c r="P18" s="23" t="n"/>
      <c r="Q18" s="29">
        <f>IF(C18="","",IF(OR(G18="",I18=""),"Montant incomplet",IF(AND(E18="Réalisé",M18=""),"Réel manquant",IF(AND(E18&lt;&gt;"Annulé",F18=""),"Date manquante",""))))</f>
        <v/>
      </c>
      <c r="R18" s="23" t="n"/>
      <c r="T18">
        <f>IF('Paramètres'!D20="","",'Paramètres'!D20)</f>
        <v/>
      </c>
      <c r="U18">
        <f>IF('Paramètres'!E20="","",'Paramètres'!E20)</f>
        <v/>
      </c>
      <c r="V18">
        <f>IF('Paramètres'!F20="","",'Paramètres'!F20)</f>
        <v/>
      </c>
    </row>
    <row r="19" ht="28" customHeight="1">
      <c r="A19" s="22" t="n"/>
      <c r="B19" s="22" t="n"/>
      <c r="C19" s="23" t="n"/>
      <c r="D19" s="23" t="n"/>
      <c r="E19" s="22" t="n"/>
      <c r="F19" s="41" t="n"/>
      <c r="G19" s="42" t="n"/>
      <c r="H19" s="22" t="n"/>
      <c r="I19" s="43" t="n"/>
      <c r="J19" s="44" t="n"/>
      <c r="K19" s="36">
        <f>IF(OR(G19="",I19=""),"",IFERROR(G19*I19*(1-IF(J19="",0,J19)),""))</f>
        <v/>
      </c>
      <c r="L19" s="36">
        <f>IF(K19="","",IF(OR(E19="Commandé",E19="Réalisé"),K19,0))</f>
        <v/>
      </c>
      <c r="M19" s="43" t="n"/>
      <c r="N19" s="36">
        <f>IF(OR(M19="",K19=""),"",M19-K19)</f>
        <v/>
      </c>
      <c r="O19" s="46">
        <f>IF(OR(M19="",K19="",K19=0),"",IFERROR((M19-K19)/K19,""))</f>
        <v/>
      </c>
      <c r="P19" s="23" t="n"/>
      <c r="Q19" s="3">
        <f>IF(C19="","",IF(OR(G19="",I19=""),"Montant incomplet",IF(AND(E19="Réalisé",M19=""),"Réel manquant",IF(AND(E19&lt;&gt;"Annulé",F19=""),"Date manquante",""))))</f>
        <v/>
      </c>
      <c r="R19" s="23" t="n"/>
      <c r="T19">
        <f>IF('Paramètres'!D21="","",'Paramètres'!D21)</f>
        <v/>
      </c>
      <c r="U19">
        <f>IF('Paramètres'!E21="","",'Paramètres'!E21)</f>
        <v/>
      </c>
      <c r="V19">
        <f>IF('Paramètres'!F21="","",'Paramètres'!F21)</f>
        <v/>
      </c>
    </row>
    <row r="20" ht="28" customHeight="1">
      <c r="A20" s="22" t="n"/>
      <c r="B20" s="22" t="n"/>
      <c r="C20" s="23" t="n"/>
      <c r="D20" s="23" t="n"/>
      <c r="E20" s="22" t="n"/>
      <c r="F20" s="41" t="n"/>
      <c r="G20" s="42" t="n"/>
      <c r="H20" s="22" t="n"/>
      <c r="I20" s="43" t="n"/>
      <c r="J20" s="44" t="n"/>
      <c r="K20" s="35">
        <f>IF(OR(G20="",I20=""),"",IFERROR(G20*I20*(1-IF(J20="",0,J20)),""))</f>
        <v/>
      </c>
      <c r="L20" s="35">
        <f>IF(K20="","",IF(OR(E20="Commandé",E20="Réalisé"),K20,0))</f>
        <v/>
      </c>
      <c r="M20" s="43" t="n"/>
      <c r="N20" s="35">
        <f>IF(OR(M20="",K20=""),"",M20-K20)</f>
        <v/>
      </c>
      <c r="O20" s="45">
        <f>IF(OR(M20="",K20="",K20=0),"",IFERROR((M20-K20)/K20,""))</f>
        <v/>
      </c>
      <c r="P20" s="23" t="n"/>
      <c r="Q20" s="29">
        <f>IF(C20="","",IF(OR(G20="",I20=""),"Montant incomplet",IF(AND(E20="Réalisé",M20=""),"Réel manquant",IF(AND(E20&lt;&gt;"Annulé",F20=""),"Date manquante",""))))</f>
        <v/>
      </c>
      <c r="R20" s="23" t="n"/>
      <c r="T20">
        <f>IF('Paramètres'!D22="","",'Paramètres'!D22)</f>
        <v/>
      </c>
      <c r="U20">
        <f>IF('Paramètres'!E22="","",'Paramètres'!E22)</f>
        <v/>
      </c>
      <c r="V20">
        <f>IF('Paramètres'!F22="","",'Paramètres'!F22)</f>
        <v/>
      </c>
    </row>
    <row r="21" ht="28" customHeight="1">
      <c r="A21" s="22" t="n"/>
      <c r="B21" s="22" t="n"/>
      <c r="C21" s="23" t="n"/>
      <c r="D21" s="23" t="n"/>
      <c r="E21" s="22" t="n"/>
      <c r="F21" s="41" t="n"/>
      <c r="G21" s="42" t="n"/>
      <c r="H21" s="22" t="n"/>
      <c r="I21" s="43" t="n"/>
      <c r="J21" s="44" t="n"/>
      <c r="K21" s="36">
        <f>IF(OR(G21="",I21=""),"",IFERROR(G21*I21*(1-IF(J21="",0,J21)),""))</f>
        <v/>
      </c>
      <c r="L21" s="36">
        <f>IF(K21="","",IF(OR(E21="Commandé",E21="Réalisé"),K21,0))</f>
        <v/>
      </c>
      <c r="M21" s="43" t="n"/>
      <c r="N21" s="36">
        <f>IF(OR(M21="",K21=""),"",M21-K21)</f>
        <v/>
      </c>
      <c r="O21" s="46">
        <f>IF(OR(M21="",K21="",K21=0),"",IFERROR((M21-K21)/K21,""))</f>
        <v/>
      </c>
      <c r="P21" s="23" t="n"/>
      <c r="Q21" s="3">
        <f>IF(C21="","",IF(OR(G21="",I21=""),"Montant incomplet",IF(AND(E21="Réalisé",M21=""),"Réel manquant",IF(AND(E21&lt;&gt;"Annulé",F21=""),"Date manquante",""))))</f>
        <v/>
      </c>
      <c r="R21" s="23" t="n"/>
      <c r="T21">
        <f>IF('Paramètres'!D23="","",'Paramètres'!D23)</f>
        <v/>
      </c>
      <c r="U21">
        <f>IF('Paramètres'!E23="","",'Paramètres'!E23)</f>
        <v/>
      </c>
      <c r="V21">
        <f>IF('Paramètres'!F23="","",'Paramètres'!F23)</f>
        <v/>
      </c>
    </row>
    <row r="22" ht="28" customHeight="1">
      <c r="A22" s="22" t="n"/>
      <c r="B22" s="22" t="n"/>
      <c r="C22" s="23" t="n"/>
      <c r="D22" s="23" t="n"/>
      <c r="E22" s="22" t="n"/>
      <c r="F22" s="41" t="n"/>
      <c r="G22" s="42" t="n"/>
      <c r="H22" s="22" t="n"/>
      <c r="I22" s="43" t="n"/>
      <c r="J22" s="44" t="n"/>
      <c r="K22" s="35">
        <f>IF(OR(G22="",I22=""),"",IFERROR(G22*I22*(1-IF(J22="",0,J22)),""))</f>
        <v/>
      </c>
      <c r="L22" s="35">
        <f>IF(K22="","",IF(OR(E22="Commandé",E22="Réalisé"),K22,0))</f>
        <v/>
      </c>
      <c r="M22" s="43" t="n"/>
      <c r="N22" s="35">
        <f>IF(OR(M22="",K22=""),"",M22-K22)</f>
        <v/>
      </c>
      <c r="O22" s="45">
        <f>IF(OR(M22="",K22="",K22=0),"",IFERROR((M22-K22)/K22,""))</f>
        <v/>
      </c>
      <c r="P22" s="23" t="n"/>
      <c r="Q22" s="29">
        <f>IF(C22="","",IF(OR(G22="",I22=""),"Montant incomplet",IF(AND(E22="Réalisé",M22=""),"Réel manquant",IF(AND(E22&lt;&gt;"Annulé",F22=""),"Date manquante",""))))</f>
        <v/>
      </c>
      <c r="R22" s="23" t="n"/>
      <c r="T22">
        <f>IF('Paramètres'!D24="","",'Paramètres'!D24)</f>
        <v/>
      </c>
      <c r="U22">
        <f>IF('Paramètres'!E24="","",'Paramètres'!E24)</f>
        <v/>
      </c>
      <c r="V22">
        <f>IF('Paramètres'!F24="","",'Paramètres'!F24)</f>
        <v/>
      </c>
    </row>
    <row r="23" ht="28" customHeight="1">
      <c r="A23" s="22" t="n"/>
      <c r="B23" s="22" t="n"/>
      <c r="C23" s="23" t="n"/>
      <c r="D23" s="23" t="n"/>
      <c r="E23" s="22" t="n"/>
      <c r="F23" s="41" t="n"/>
      <c r="G23" s="42" t="n"/>
      <c r="H23" s="22" t="n"/>
      <c r="I23" s="43" t="n"/>
      <c r="J23" s="44" t="n"/>
      <c r="K23" s="36">
        <f>IF(OR(G23="",I23=""),"",IFERROR(G23*I23*(1-IF(J23="",0,J23)),""))</f>
        <v/>
      </c>
      <c r="L23" s="36">
        <f>IF(K23="","",IF(OR(E23="Commandé",E23="Réalisé"),K23,0))</f>
        <v/>
      </c>
      <c r="M23" s="43" t="n"/>
      <c r="N23" s="36">
        <f>IF(OR(M23="",K23=""),"",M23-K23)</f>
        <v/>
      </c>
      <c r="O23" s="46">
        <f>IF(OR(M23="",K23="",K23=0),"",IFERROR((M23-K23)/K23,""))</f>
        <v/>
      </c>
      <c r="P23" s="23" t="n"/>
      <c r="Q23" s="3">
        <f>IF(C23="","",IF(OR(G23="",I23=""),"Montant incomplet",IF(AND(E23="Réalisé",M23=""),"Réel manquant",IF(AND(E23&lt;&gt;"Annulé",F23=""),"Date manquante",""))))</f>
        <v/>
      </c>
      <c r="R23" s="23" t="n"/>
      <c r="T23">
        <f>IF('Paramètres'!D25="","",'Paramètres'!D25)</f>
        <v/>
      </c>
      <c r="U23">
        <f>IF('Paramètres'!E25="","",'Paramètres'!E25)</f>
        <v/>
      </c>
      <c r="V23">
        <f>IF('Paramètres'!F25="","",'Paramètres'!F25)</f>
        <v/>
      </c>
    </row>
    <row r="24" ht="28" customHeight="1">
      <c r="A24" s="22" t="n"/>
      <c r="B24" s="22" t="n"/>
      <c r="C24" s="23" t="n"/>
      <c r="D24" s="23" t="n"/>
      <c r="E24" s="22" t="n"/>
      <c r="F24" s="41" t="n"/>
      <c r="G24" s="42" t="n"/>
      <c r="H24" s="22" t="n"/>
      <c r="I24" s="43" t="n"/>
      <c r="J24" s="44" t="n"/>
      <c r="K24" s="35">
        <f>IF(OR(G24="",I24=""),"",IFERROR(G24*I24*(1-IF(J24="",0,J24)),""))</f>
        <v/>
      </c>
      <c r="L24" s="35">
        <f>IF(K24="","",IF(OR(E24="Commandé",E24="Réalisé"),K24,0))</f>
        <v/>
      </c>
      <c r="M24" s="43" t="n"/>
      <c r="N24" s="35">
        <f>IF(OR(M24="",K24=""),"",M24-K24)</f>
        <v/>
      </c>
      <c r="O24" s="45">
        <f>IF(OR(M24="",K24="",K24=0),"",IFERROR((M24-K24)/K24,""))</f>
        <v/>
      </c>
      <c r="P24" s="23" t="n"/>
      <c r="Q24" s="29">
        <f>IF(C24="","",IF(OR(G24="",I24=""),"Montant incomplet",IF(AND(E24="Réalisé",M24=""),"Réel manquant",IF(AND(E24&lt;&gt;"Annulé",F24=""),"Date manquante",""))))</f>
        <v/>
      </c>
      <c r="R24" s="23" t="n"/>
      <c r="T24">
        <f>IF('Paramètres'!D26="","",'Paramètres'!D26)</f>
        <v/>
      </c>
      <c r="U24">
        <f>IF('Paramètres'!E26="","",'Paramètres'!E26)</f>
        <v/>
      </c>
      <c r="V24">
        <f>IF('Paramètres'!F26="","",'Paramètres'!F26)</f>
        <v/>
      </c>
    </row>
    <row r="25" ht="28" customHeight="1">
      <c r="A25" s="22" t="n"/>
      <c r="B25" s="22" t="n"/>
      <c r="C25" s="23" t="n"/>
      <c r="D25" s="23" t="n"/>
      <c r="E25" s="22" t="n"/>
      <c r="F25" s="41" t="n"/>
      <c r="G25" s="42" t="n"/>
      <c r="H25" s="22" t="n"/>
      <c r="I25" s="43" t="n"/>
      <c r="J25" s="44" t="n"/>
      <c r="K25" s="36">
        <f>IF(OR(G25="",I25=""),"",IFERROR(G25*I25*(1-IF(J25="",0,J25)),""))</f>
        <v/>
      </c>
      <c r="L25" s="36">
        <f>IF(K25="","",IF(OR(E25="Commandé",E25="Réalisé"),K25,0))</f>
        <v/>
      </c>
      <c r="M25" s="43" t="n"/>
      <c r="N25" s="36">
        <f>IF(OR(M25="",K25=""),"",M25-K25)</f>
        <v/>
      </c>
      <c r="O25" s="46">
        <f>IF(OR(M25="",K25="",K25=0),"",IFERROR((M25-K25)/K25,""))</f>
        <v/>
      </c>
      <c r="P25" s="23" t="n"/>
      <c r="Q25" s="3">
        <f>IF(C25="","",IF(OR(G25="",I25=""),"Montant incomplet",IF(AND(E25="Réalisé",M25=""),"Réel manquant",IF(AND(E25&lt;&gt;"Annulé",F25=""),"Date manquante",""))))</f>
        <v/>
      </c>
      <c r="R25" s="23" t="n"/>
      <c r="T25">
        <f>IF('Paramètres'!D27="","",'Paramètres'!D27)</f>
        <v/>
      </c>
      <c r="U25">
        <f>IF('Paramètres'!E27="","",'Paramètres'!E27)</f>
        <v/>
      </c>
      <c r="V25">
        <f>IF('Paramètres'!F27="","",'Paramètres'!F27)</f>
        <v/>
      </c>
    </row>
    <row r="26" ht="28" customHeight="1">
      <c r="A26" s="22" t="n"/>
      <c r="B26" s="22" t="n"/>
      <c r="C26" s="23" t="n"/>
      <c r="D26" s="23" t="n"/>
      <c r="E26" s="22" t="n"/>
      <c r="F26" s="41" t="n"/>
      <c r="G26" s="42" t="n"/>
      <c r="H26" s="22" t="n"/>
      <c r="I26" s="43" t="n"/>
      <c r="J26" s="44" t="n"/>
      <c r="K26" s="35">
        <f>IF(OR(G26="",I26=""),"",IFERROR(G26*I26*(1-IF(J26="",0,J26)),""))</f>
        <v/>
      </c>
      <c r="L26" s="35">
        <f>IF(K26="","",IF(OR(E26="Commandé",E26="Réalisé"),K26,0))</f>
        <v/>
      </c>
      <c r="M26" s="43" t="n"/>
      <c r="N26" s="35">
        <f>IF(OR(M26="",K26=""),"",M26-K26)</f>
        <v/>
      </c>
      <c r="O26" s="45">
        <f>IF(OR(M26="",K26="",K26=0),"",IFERROR((M26-K26)/K26,""))</f>
        <v/>
      </c>
      <c r="P26" s="23" t="n"/>
      <c r="Q26" s="29">
        <f>IF(C26="","",IF(OR(G26="",I26=""),"Montant incomplet",IF(AND(E26="Réalisé",M26=""),"Réel manquant",IF(AND(E26&lt;&gt;"Annulé",F26=""),"Date manquante",""))))</f>
        <v/>
      </c>
      <c r="R26" s="23" t="n"/>
      <c r="T26">
        <f>IF('Paramètres'!D28="","",'Paramètres'!D28)</f>
        <v/>
      </c>
      <c r="U26">
        <f>IF('Paramètres'!E28="","",'Paramètres'!E28)</f>
        <v/>
      </c>
      <c r="V26">
        <f>IF('Paramètres'!F28="","",'Paramètres'!F28)</f>
        <v/>
      </c>
    </row>
    <row r="27" ht="28" customHeight="1">
      <c r="A27" s="22" t="n"/>
      <c r="B27" s="22" t="n"/>
      <c r="C27" s="23" t="n"/>
      <c r="D27" s="23" t="n"/>
      <c r="E27" s="22" t="n"/>
      <c r="F27" s="41" t="n"/>
      <c r="G27" s="42" t="n"/>
      <c r="H27" s="22" t="n"/>
      <c r="I27" s="43" t="n"/>
      <c r="J27" s="44" t="n"/>
      <c r="K27" s="36">
        <f>IF(OR(G27="",I27=""),"",IFERROR(G27*I27*(1-IF(J27="",0,J27)),""))</f>
        <v/>
      </c>
      <c r="L27" s="36">
        <f>IF(K27="","",IF(OR(E27="Commandé",E27="Réalisé"),K27,0))</f>
        <v/>
      </c>
      <c r="M27" s="43" t="n"/>
      <c r="N27" s="36">
        <f>IF(OR(M27="",K27=""),"",M27-K27)</f>
        <v/>
      </c>
      <c r="O27" s="46">
        <f>IF(OR(M27="",K27="",K27=0),"",IFERROR((M27-K27)/K27,""))</f>
        <v/>
      </c>
      <c r="P27" s="23" t="n"/>
      <c r="Q27" s="3">
        <f>IF(C27="","",IF(OR(G27="",I27=""),"Montant incomplet",IF(AND(E27="Réalisé",M27=""),"Réel manquant",IF(AND(E27&lt;&gt;"Annulé",F27=""),"Date manquante",""))))</f>
        <v/>
      </c>
      <c r="R27" s="23" t="n"/>
      <c r="T27">
        <f>IF('Paramètres'!D29="","",'Paramètres'!D29)</f>
        <v/>
      </c>
      <c r="U27">
        <f>IF('Paramètres'!E29="","",'Paramètres'!E29)</f>
        <v/>
      </c>
      <c r="V27">
        <f>IF('Paramètres'!F29="","",'Paramètres'!F29)</f>
        <v/>
      </c>
    </row>
    <row r="28" ht="28" customHeight="1">
      <c r="A28" s="22" t="n"/>
      <c r="B28" s="22" t="n"/>
      <c r="C28" s="23" t="n"/>
      <c r="D28" s="23" t="n"/>
      <c r="E28" s="22" t="n"/>
      <c r="F28" s="41" t="n"/>
      <c r="G28" s="42" t="n"/>
      <c r="H28" s="22" t="n"/>
      <c r="I28" s="43" t="n"/>
      <c r="J28" s="44" t="n"/>
      <c r="K28" s="35">
        <f>IF(OR(G28="",I28=""),"",IFERROR(G28*I28*(1-IF(J28="",0,J28)),""))</f>
        <v/>
      </c>
      <c r="L28" s="35">
        <f>IF(K28="","",IF(OR(E28="Commandé",E28="Réalisé"),K28,0))</f>
        <v/>
      </c>
      <c r="M28" s="43" t="n"/>
      <c r="N28" s="35">
        <f>IF(OR(M28="",K28=""),"",M28-K28)</f>
        <v/>
      </c>
      <c r="O28" s="45">
        <f>IF(OR(M28="",K28="",K28=0),"",IFERROR((M28-K28)/K28,""))</f>
        <v/>
      </c>
      <c r="P28" s="23" t="n"/>
      <c r="Q28" s="29">
        <f>IF(C28="","",IF(OR(G28="",I28=""),"Montant incomplet",IF(AND(E28="Réalisé",M28=""),"Réel manquant",IF(AND(E28&lt;&gt;"Annulé",F28=""),"Date manquante",""))))</f>
        <v/>
      </c>
      <c r="R28" s="23" t="n"/>
      <c r="T28">
        <f>IF('Paramètres'!D30="","",'Paramètres'!D30)</f>
        <v/>
      </c>
      <c r="U28">
        <f>IF('Paramètres'!E30="","",'Paramètres'!E30)</f>
        <v/>
      </c>
      <c r="V28">
        <f>IF('Paramètres'!F30="","",'Paramètres'!F30)</f>
        <v/>
      </c>
    </row>
    <row r="29" ht="28" customHeight="1">
      <c r="A29" s="22" t="n"/>
      <c r="B29" s="22" t="n"/>
      <c r="C29" s="23" t="n"/>
      <c r="D29" s="23" t="n"/>
      <c r="E29" s="22" t="n"/>
      <c r="F29" s="41" t="n"/>
      <c r="G29" s="42" t="n"/>
      <c r="H29" s="22" t="n"/>
      <c r="I29" s="43" t="n"/>
      <c r="J29" s="44" t="n"/>
      <c r="K29" s="36">
        <f>IF(OR(G29="",I29=""),"",IFERROR(G29*I29*(1-IF(J29="",0,J29)),""))</f>
        <v/>
      </c>
      <c r="L29" s="36">
        <f>IF(K29="","",IF(OR(E29="Commandé",E29="Réalisé"),K29,0))</f>
        <v/>
      </c>
      <c r="M29" s="43" t="n"/>
      <c r="N29" s="36">
        <f>IF(OR(M29="",K29=""),"",M29-K29)</f>
        <v/>
      </c>
      <c r="O29" s="46">
        <f>IF(OR(M29="",K29="",K29=0),"",IFERROR((M29-K29)/K29,""))</f>
        <v/>
      </c>
      <c r="P29" s="23" t="n"/>
      <c r="Q29" s="3">
        <f>IF(C29="","",IF(OR(G29="",I29=""),"Montant incomplet",IF(AND(E29="Réalisé",M29=""),"Réel manquant",IF(AND(E29&lt;&gt;"Annulé",F29=""),"Date manquante",""))))</f>
        <v/>
      </c>
      <c r="R29" s="23" t="n"/>
      <c r="T29">
        <f>IF('Paramètres'!D31="","",'Paramètres'!D31)</f>
        <v/>
      </c>
      <c r="U29">
        <f>IF('Paramètres'!E31="","",'Paramètres'!E31)</f>
        <v/>
      </c>
      <c r="V29">
        <f>IF('Paramètres'!F31="","",'Paramètres'!F31)</f>
        <v/>
      </c>
    </row>
    <row r="30" ht="28" customHeight="1">
      <c r="A30" s="22" t="n"/>
      <c r="B30" s="22" t="n"/>
      <c r="C30" s="23" t="n"/>
      <c r="D30" s="23" t="n"/>
      <c r="E30" s="22" t="n"/>
      <c r="F30" s="41" t="n"/>
      <c r="G30" s="42" t="n"/>
      <c r="H30" s="22" t="n"/>
      <c r="I30" s="43" t="n"/>
      <c r="J30" s="44" t="n"/>
      <c r="K30" s="35">
        <f>IF(OR(G30="",I30=""),"",IFERROR(G30*I30*(1-IF(J30="",0,J30)),""))</f>
        <v/>
      </c>
      <c r="L30" s="35">
        <f>IF(K30="","",IF(OR(E30="Commandé",E30="Réalisé"),K30,0))</f>
        <v/>
      </c>
      <c r="M30" s="43" t="n"/>
      <c r="N30" s="35">
        <f>IF(OR(M30="",K30=""),"",M30-K30)</f>
        <v/>
      </c>
      <c r="O30" s="45">
        <f>IF(OR(M30="",K30="",K30=0),"",IFERROR((M30-K30)/K30,""))</f>
        <v/>
      </c>
      <c r="P30" s="23" t="n"/>
      <c r="Q30" s="29">
        <f>IF(C30="","",IF(OR(G30="",I30=""),"Montant incomplet",IF(AND(E30="Réalisé",M30=""),"Réel manquant",IF(AND(E30&lt;&gt;"Annulé",F30=""),"Date manquante",""))))</f>
        <v/>
      </c>
      <c r="R30" s="23" t="n"/>
      <c r="T30">
        <f>IF('Paramètres'!D32="","",'Paramètres'!D32)</f>
        <v/>
      </c>
      <c r="U30">
        <f>IF('Paramètres'!E32="","",'Paramètres'!E32)</f>
        <v/>
      </c>
      <c r="V30">
        <f>IF('Paramètres'!F32="","",'Paramètres'!F32)</f>
        <v/>
      </c>
    </row>
    <row r="31" ht="28" customHeight="1">
      <c r="A31" s="22" t="n"/>
      <c r="B31" s="22" t="n"/>
      <c r="C31" s="23" t="n"/>
      <c r="D31" s="23" t="n"/>
      <c r="E31" s="22" t="n"/>
      <c r="F31" s="41" t="n"/>
      <c r="G31" s="42" t="n"/>
      <c r="H31" s="22" t="n"/>
      <c r="I31" s="43" t="n"/>
      <c r="J31" s="44" t="n"/>
      <c r="K31" s="36">
        <f>IF(OR(G31="",I31=""),"",IFERROR(G31*I31*(1-IF(J31="",0,J31)),""))</f>
        <v/>
      </c>
      <c r="L31" s="36">
        <f>IF(K31="","",IF(OR(E31="Commandé",E31="Réalisé"),K31,0))</f>
        <v/>
      </c>
      <c r="M31" s="43" t="n"/>
      <c r="N31" s="36">
        <f>IF(OR(M31="",K31=""),"",M31-K31)</f>
        <v/>
      </c>
      <c r="O31" s="46">
        <f>IF(OR(M31="",K31="",K31=0),"",IFERROR((M31-K31)/K31,""))</f>
        <v/>
      </c>
      <c r="P31" s="23" t="n"/>
      <c r="Q31" s="3">
        <f>IF(C31="","",IF(OR(G31="",I31=""),"Montant incomplet",IF(AND(E31="Réalisé",M31=""),"Réel manquant",IF(AND(E31&lt;&gt;"Annulé",F31=""),"Date manquante",""))))</f>
        <v/>
      </c>
      <c r="R31" s="23" t="n"/>
      <c r="T31">
        <f>IF('Paramètres'!D33="","",'Paramètres'!D33)</f>
        <v/>
      </c>
      <c r="U31">
        <f>IF('Paramètres'!E33="","",'Paramètres'!E33)</f>
        <v/>
      </c>
      <c r="V31">
        <f>IF('Paramètres'!F33="","",'Paramètres'!F33)</f>
        <v/>
      </c>
    </row>
    <row r="32" ht="28" customHeight="1">
      <c r="A32" s="22" t="n"/>
      <c r="B32" s="22" t="n"/>
      <c r="C32" s="23" t="n"/>
      <c r="D32" s="23" t="n"/>
      <c r="E32" s="22" t="n"/>
      <c r="F32" s="41" t="n"/>
      <c r="G32" s="42" t="n"/>
      <c r="H32" s="22" t="n"/>
      <c r="I32" s="43" t="n"/>
      <c r="J32" s="44" t="n"/>
      <c r="K32" s="35">
        <f>IF(OR(G32="",I32=""),"",IFERROR(G32*I32*(1-IF(J32="",0,J32)),""))</f>
        <v/>
      </c>
      <c r="L32" s="35">
        <f>IF(K32="","",IF(OR(E32="Commandé",E32="Réalisé"),K32,0))</f>
        <v/>
      </c>
      <c r="M32" s="43" t="n"/>
      <c r="N32" s="35">
        <f>IF(OR(M32="",K32=""),"",M32-K32)</f>
        <v/>
      </c>
      <c r="O32" s="45">
        <f>IF(OR(M32="",K32="",K32=0),"",IFERROR((M32-K32)/K32,""))</f>
        <v/>
      </c>
      <c r="P32" s="23" t="n"/>
      <c r="Q32" s="29">
        <f>IF(C32="","",IF(OR(G32="",I32=""),"Montant incomplet",IF(AND(E32="Réalisé",M32=""),"Réel manquant",IF(AND(E32&lt;&gt;"Annulé",F32=""),"Date manquante",""))))</f>
        <v/>
      </c>
      <c r="R32" s="23" t="n"/>
      <c r="T32">
        <f>IF('Paramètres'!D34="","",'Paramètres'!D34)</f>
        <v/>
      </c>
      <c r="U32">
        <f>IF('Paramètres'!E34="","",'Paramètres'!E34)</f>
        <v/>
      </c>
      <c r="V32">
        <f>IF('Paramètres'!F34="","",'Paramètres'!F34)</f>
        <v/>
      </c>
    </row>
    <row r="33" ht="28" customHeight="1">
      <c r="A33" s="22" t="n"/>
      <c r="B33" s="22" t="n"/>
      <c r="C33" s="23" t="n"/>
      <c r="D33" s="23" t="n"/>
      <c r="E33" s="22" t="n"/>
      <c r="F33" s="41" t="n"/>
      <c r="G33" s="42" t="n"/>
      <c r="H33" s="22" t="n"/>
      <c r="I33" s="43" t="n"/>
      <c r="J33" s="44" t="n"/>
      <c r="K33" s="36">
        <f>IF(OR(G33="",I33=""),"",IFERROR(G33*I33*(1-IF(J33="",0,J33)),""))</f>
        <v/>
      </c>
      <c r="L33" s="36">
        <f>IF(K33="","",IF(OR(E33="Commandé",E33="Réalisé"),K33,0))</f>
        <v/>
      </c>
      <c r="M33" s="43" t="n"/>
      <c r="N33" s="36">
        <f>IF(OR(M33="",K33=""),"",M33-K33)</f>
        <v/>
      </c>
      <c r="O33" s="46">
        <f>IF(OR(M33="",K33="",K33=0),"",IFERROR((M33-K33)/K33,""))</f>
        <v/>
      </c>
      <c r="P33" s="23" t="n"/>
      <c r="Q33" s="3">
        <f>IF(C33="","",IF(OR(G33="",I33=""),"Montant incomplet",IF(AND(E33="Réalisé",M33=""),"Réel manquant",IF(AND(E33&lt;&gt;"Annulé",F33=""),"Date manquante",""))))</f>
        <v/>
      </c>
      <c r="R33" s="23" t="n"/>
      <c r="T33">
        <f>IF('Paramètres'!D35="","",'Paramètres'!D35)</f>
        <v/>
      </c>
      <c r="U33">
        <f>IF('Paramètres'!E35="","",'Paramètres'!E35)</f>
        <v/>
      </c>
      <c r="V33">
        <f>IF('Paramètres'!F35="","",'Paramètres'!F35)</f>
        <v/>
      </c>
    </row>
    <row r="34" ht="28" customHeight="1">
      <c r="A34" s="22" t="n"/>
      <c r="B34" s="22" t="n"/>
      <c r="C34" s="23" t="n"/>
      <c r="D34" s="23" t="n"/>
      <c r="E34" s="22" t="n"/>
      <c r="F34" s="41" t="n"/>
      <c r="G34" s="42" t="n"/>
      <c r="H34" s="22" t="n"/>
      <c r="I34" s="43" t="n"/>
      <c r="J34" s="44" t="n"/>
      <c r="K34" s="35">
        <f>IF(OR(G34="",I34=""),"",IFERROR(G34*I34*(1-IF(J34="",0,J34)),""))</f>
        <v/>
      </c>
      <c r="L34" s="35">
        <f>IF(K34="","",IF(OR(E34="Commandé",E34="Réalisé"),K34,0))</f>
        <v/>
      </c>
      <c r="M34" s="43" t="n"/>
      <c r="N34" s="35">
        <f>IF(OR(M34="",K34=""),"",M34-K34)</f>
        <v/>
      </c>
      <c r="O34" s="45">
        <f>IF(OR(M34="",K34="",K34=0),"",IFERROR((M34-K34)/K34,""))</f>
        <v/>
      </c>
      <c r="P34" s="23" t="n"/>
      <c r="Q34" s="29">
        <f>IF(C34="","",IF(OR(G34="",I34=""),"Montant incomplet",IF(AND(E34="Réalisé",M34=""),"Réel manquant",IF(AND(E34&lt;&gt;"Annulé",F34=""),"Date manquante",""))))</f>
        <v/>
      </c>
      <c r="R34" s="23" t="n"/>
      <c r="T34">
        <f>IF('Paramètres'!D36="","",'Paramètres'!D36)</f>
        <v/>
      </c>
      <c r="U34">
        <f>IF('Paramètres'!E36="","",'Paramètres'!E36)</f>
        <v/>
      </c>
      <c r="V34">
        <f>IF('Paramètres'!F36="","",'Paramètres'!F36)</f>
        <v/>
      </c>
    </row>
    <row r="35" ht="28" customHeight="1">
      <c r="A35" s="22" t="n"/>
      <c r="B35" s="22" t="n"/>
      <c r="C35" s="23" t="n"/>
      <c r="D35" s="23" t="n"/>
      <c r="E35" s="22" t="n"/>
      <c r="F35" s="41" t="n"/>
      <c r="G35" s="42" t="n"/>
      <c r="H35" s="22" t="n"/>
      <c r="I35" s="43" t="n"/>
      <c r="J35" s="44" t="n"/>
      <c r="K35" s="36">
        <f>IF(OR(G35="",I35=""),"",IFERROR(G35*I35*(1-IF(J35="",0,J35)),""))</f>
        <v/>
      </c>
      <c r="L35" s="36">
        <f>IF(K35="","",IF(OR(E35="Commandé",E35="Réalisé"),K35,0))</f>
        <v/>
      </c>
      <c r="M35" s="43" t="n"/>
      <c r="N35" s="36">
        <f>IF(OR(M35="",K35=""),"",M35-K35)</f>
        <v/>
      </c>
      <c r="O35" s="46">
        <f>IF(OR(M35="",K35="",K35=0),"",IFERROR((M35-K35)/K35,""))</f>
        <v/>
      </c>
      <c r="P35" s="23" t="n"/>
      <c r="Q35" s="3">
        <f>IF(C35="","",IF(OR(G35="",I35=""),"Montant incomplet",IF(AND(E35="Réalisé",M35=""),"Réel manquant",IF(AND(E35&lt;&gt;"Annulé",F35=""),"Date manquante",""))))</f>
        <v/>
      </c>
      <c r="R35" s="23" t="n"/>
      <c r="T35">
        <f>IF('Paramètres'!D37="","",'Paramètres'!D37)</f>
        <v/>
      </c>
      <c r="U35">
        <f>IF('Paramètres'!E37="","",'Paramètres'!E37)</f>
        <v/>
      </c>
      <c r="V35">
        <f>IF('Paramètres'!F37="","",'Paramètres'!F37)</f>
        <v/>
      </c>
    </row>
    <row r="36" ht="28" customHeight="1">
      <c r="A36" s="22" t="n"/>
      <c r="B36" s="22" t="n"/>
      <c r="C36" s="23" t="n"/>
      <c r="D36" s="23" t="n"/>
      <c r="E36" s="22" t="n"/>
      <c r="F36" s="41" t="n"/>
      <c r="G36" s="42" t="n"/>
      <c r="H36" s="22" t="n"/>
      <c r="I36" s="43" t="n"/>
      <c r="J36" s="44" t="n"/>
      <c r="K36" s="35">
        <f>IF(OR(G36="",I36=""),"",IFERROR(G36*I36*(1-IF(J36="",0,J36)),""))</f>
        <v/>
      </c>
      <c r="L36" s="35">
        <f>IF(K36="","",IF(OR(E36="Commandé",E36="Réalisé"),K36,0))</f>
        <v/>
      </c>
      <c r="M36" s="43" t="n"/>
      <c r="N36" s="35">
        <f>IF(OR(M36="",K36=""),"",M36-K36)</f>
        <v/>
      </c>
      <c r="O36" s="45">
        <f>IF(OR(M36="",K36="",K36=0),"",IFERROR((M36-K36)/K36,""))</f>
        <v/>
      </c>
      <c r="P36" s="23" t="n"/>
      <c r="Q36" s="29">
        <f>IF(C36="","",IF(OR(G36="",I36=""),"Montant incomplet",IF(AND(E36="Réalisé",M36=""),"Réel manquant",IF(AND(E36&lt;&gt;"Annulé",F36=""),"Date manquante",""))))</f>
        <v/>
      </c>
      <c r="R36" s="23" t="n"/>
      <c r="T36">
        <f>IF('Paramètres'!D38="","",'Paramètres'!D38)</f>
        <v/>
      </c>
      <c r="U36">
        <f>IF('Paramètres'!E38="","",'Paramètres'!E38)</f>
        <v/>
      </c>
      <c r="V36">
        <f>IF('Paramètres'!F38="","",'Paramètres'!F38)</f>
        <v/>
      </c>
    </row>
    <row r="37" ht="28" customHeight="1">
      <c r="A37" s="22" t="n"/>
      <c r="B37" s="22" t="n"/>
      <c r="C37" s="23" t="n"/>
      <c r="D37" s="23" t="n"/>
      <c r="E37" s="22" t="n"/>
      <c r="F37" s="41" t="n"/>
      <c r="G37" s="42" t="n"/>
      <c r="H37" s="22" t="n"/>
      <c r="I37" s="43" t="n"/>
      <c r="J37" s="44" t="n"/>
      <c r="K37" s="36">
        <f>IF(OR(G37="",I37=""),"",IFERROR(G37*I37*(1-IF(J37="",0,J37)),""))</f>
        <v/>
      </c>
      <c r="L37" s="36">
        <f>IF(K37="","",IF(OR(E37="Commandé",E37="Réalisé"),K37,0))</f>
        <v/>
      </c>
      <c r="M37" s="43" t="n"/>
      <c r="N37" s="36">
        <f>IF(OR(M37="",K37=""),"",M37-K37)</f>
        <v/>
      </c>
      <c r="O37" s="46">
        <f>IF(OR(M37="",K37="",K37=0),"",IFERROR((M37-K37)/K37,""))</f>
        <v/>
      </c>
      <c r="P37" s="23" t="n"/>
      <c r="Q37" s="3">
        <f>IF(C37="","",IF(OR(G37="",I37=""),"Montant incomplet",IF(AND(E37="Réalisé",M37=""),"Réel manquant",IF(AND(E37&lt;&gt;"Annulé",F37=""),"Date manquante",""))))</f>
        <v/>
      </c>
      <c r="R37" s="23" t="n"/>
      <c r="T37">
        <f>IF('Paramètres'!D39="","",'Paramètres'!D39)</f>
        <v/>
      </c>
      <c r="U37">
        <f>IF('Paramètres'!E39="","",'Paramètres'!E39)</f>
        <v/>
      </c>
      <c r="V37">
        <f>IF('Paramètres'!F39="","",'Paramètres'!F39)</f>
        <v/>
      </c>
    </row>
    <row r="38" ht="28" customHeight="1">
      <c r="A38" s="22" t="n"/>
      <c r="B38" s="22" t="n"/>
      <c r="C38" s="23" t="n"/>
      <c r="D38" s="23" t="n"/>
      <c r="E38" s="22" t="n"/>
      <c r="F38" s="41" t="n"/>
      <c r="G38" s="42" t="n"/>
      <c r="H38" s="22" t="n"/>
      <c r="I38" s="43" t="n"/>
      <c r="J38" s="44" t="n"/>
      <c r="K38" s="35">
        <f>IF(OR(G38="",I38=""),"",IFERROR(G38*I38*(1-IF(J38="",0,J38)),""))</f>
        <v/>
      </c>
      <c r="L38" s="35">
        <f>IF(K38="","",IF(OR(E38="Commandé",E38="Réalisé"),K38,0))</f>
        <v/>
      </c>
      <c r="M38" s="43" t="n"/>
      <c r="N38" s="35">
        <f>IF(OR(M38="",K38=""),"",M38-K38)</f>
        <v/>
      </c>
      <c r="O38" s="45">
        <f>IF(OR(M38="",K38="",K38=0),"",IFERROR((M38-K38)/K38,""))</f>
        <v/>
      </c>
      <c r="P38" s="23" t="n"/>
      <c r="Q38" s="29">
        <f>IF(C38="","",IF(OR(G38="",I38=""),"Montant incomplet",IF(AND(E38="Réalisé",M38=""),"Réel manquant",IF(AND(E38&lt;&gt;"Annulé",F38=""),"Date manquante",""))))</f>
        <v/>
      </c>
      <c r="R38" s="23" t="n"/>
      <c r="T38">
        <f>IF('Paramètres'!D40="","",'Paramètres'!D40)</f>
        <v/>
      </c>
      <c r="U38">
        <f>IF('Paramètres'!E40="","",'Paramètres'!E40)</f>
        <v/>
      </c>
      <c r="V38">
        <f>IF('Paramètres'!F40="","",'Paramètres'!F40)</f>
        <v/>
      </c>
    </row>
    <row r="39" ht="28" customHeight="1">
      <c r="A39" s="22" t="n"/>
      <c r="B39" s="22" t="n"/>
      <c r="C39" s="23" t="n"/>
      <c r="D39" s="23" t="n"/>
      <c r="E39" s="22" t="n"/>
      <c r="F39" s="41" t="n"/>
      <c r="G39" s="42" t="n"/>
      <c r="H39" s="22" t="n"/>
      <c r="I39" s="43" t="n"/>
      <c r="J39" s="44" t="n"/>
      <c r="K39" s="36">
        <f>IF(OR(G39="",I39=""),"",IFERROR(G39*I39*(1-IF(J39="",0,J39)),""))</f>
        <v/>
      </c>
      <c r="L39" s="36">
        <f>IF(K39="","",IF(OR(E39="Commandé",E39="Réalisé"),K39,0))</f>
        <v/>
      </c>
      <c r="M39" s="43" t="n"/>
      <c r="N39" s="36">
        <f>IF(OR(M39="",K39=""),"",M39-K39)</f>
        <v/>
      </c>
      <c r="O39" s="46">
        <f>IF(OR(M39="",K39="",K39=0),"",IFERROR((M39-K39)/K39,""))</f>
        <v/>
      </c>
      <c r="P39" s="23" t="n"/>
      <c r="Q39" s="3">
        <f>IF(C39="","",IF(OR(G39="",I39=""),"Montant incomplet",IF(AND(E39="Réalisé",M39=""),"Réel manquant",IF(AND(E39&lt;&gt;"Annulé",F39=""),"Date manquante",""))))</f>
        <v/>
      </c>
      <c r="R39" s="23" t="n"/>
      <c r="T39">
        <f>IF('Paramètres'!D41="","",'Paramètres'!D41)</f>
        <v/>
      </c>
      <c r="U39">
        <f>IF('Paramètres'!E41="","",'Paramètres'!E41)</f>
        <v/>
      </c>
      <c r="V39">
        <f>IF('Paramètres'!F41="","",'Paramètres'!F41)</f>
        <v/>
      </c>
    </row>
    <row r="40" ht="28" customHeight="1">
      <c r="A40" s="22" t="n"/>
      <c r="B40" s="22" t="n"/>
      <c r="C40" s="23" t="n"/>
      <c r="D40" s="23" t="n"/>
      <c r="E40" s="22" t="n"/>
      <c r="F40" s="41" t="n"/>
      <c r="G40" s="42" t="n"/>
      <c r="H40" s="22" t="n"/>
      <c r="I40" s="43" t="n"/>
      <c r="J40" s="44" t="n"/>
      <c r="K40" s="35">
        <f>IF(OR(G40="",I40=""),"",IFERROR(G40*I40*(1-IF(J40="",0,J40)),""))</f>
        <v/>
      </c>
      <c r="L40" s="35">
        <f>IF(K40="","",IF(OR(E40="Commandé",E40="Réalisé"),K40,0))</f>
        <v/>
      </c>
      <c r="M40" s="43" t="n"/>
      <c r="N40" s="35">
        <f>IF(OR(M40="",K40=""),"",M40-K40)</f>
        <v/>
      </c>
      <c r="O40" s="45">
        <f>IF(OR(M40="",K40="",K40=0),"",IFERROR((M40-K40)/K40,""))</f>
        <v/>
      </c>
      <c r="P40" s="23" t="n"/>
      <c r="Q40" s="29">
        <f>IF(C40="","",IF(OR(G40="",I40=""),"Montant incomplet",IF(AND(E40="Réalisé",M40=""),"Réel manquant",IF(AND(E40&lt;&gt;"Annulé",F40=""),"Date manquante",""))))</f>
        <v/>
      </c>
      <c r="R40" s="23" t="n"/>
      <c r="T40">
        <f>IF('Paramètres'!D42="","",'Paramètres'!D42)</f>
        <v/>
      </c>
      <c r="U40">
        <f>IF('Paramètres'!E42="","",'Paramètres'!E42)</f>
        <v/>
      </c>
      <c r="V40">
        <f>IF('Paramètres'!F42="","",'Paramètres'!F42)</f>
        <v/>
      </c>
    </row>
    <row r="41" ht="28" customHeight="1">
      <c r="A41" s="22" t="n"/>
      <c r="B41" s="22" t="n"/>
      <c r="C41" s="23" t="n"/>
      <c r="D41" s="23" t="n"/>
      <c r="E41" s="22" t="n"/>
      <c r="F41" s="41" t="n"/>
      <c r="G41" s="42" t="n"/>
      <c r="H41" s="22" t="n"/>
      <c r="I41" s="43" t="n"/>
      <c r="J41" s="44" t="n"/>
      <c r="K41" s="36">
        <f>IF(OR(G41="",I41=""),"",IFERROR(G41*I41*(1-IF(J41="",0,J41)),""))</f>
        <v/>
      </c>
      <c r="L41" s="36">
        <f>IF(K41="","",IF(OR(E41="Commandé",E41="Réalisé"),K41,0))</f>
        <v/>
      </c>
      <c r="M41" s="43" t="n"/>
      <c r="N41" s="36">
        <f>IF(OR(M41="",K41=""),"",M41-K41)</f>
        <v/>
      </c>
      <c r="O41" s="46">
        <f>IF(OR(M41="",K41="",K41=0),"",IFERROR((M41-K41)/K41,""))</f>
        <v/>
      </c>
      <c r="P41" s="23" t="n"/>
      <c r="Q41" s="3">
        <f>IF(C41="","",IF(OR(G41="",I41=""),"Montant incomplet",IF(AND(E41="Réalisé",M41=""),"Réel manquant",IF(AND(E41&lt;&gt;"Annulé",F41=""),"Date manquante",""))))</f>
        <v/>
      </c>
      <c r="R41" s="23" t="n"/>
      <c r="T41">
        <f>IF('Paramètres'!D43="","",'Paramètres'!D43)</f>
        <v/>
      </c>
      <c r="U41">
        <f>IF('Paramètres'!E43="","",'Paramètres'!E43)</f>
        <v/>
      </c>
      <c r="V41">
        <f>IF('Paramètres'!F43="","",'Paramètres'!F43)</f>
        <v/>
      </c>
    </row>
    <row r="42" ht="28" customHeight="1">
      <c r="A42" s="22" t="n"/>
      <c r="B42" s="22" t="n"/>
      <c r="C42" s="23" t="n"/>
      <c r="D42" s="23" t="n"/>
      <c r="E42" s="22" t="n"/>
      <c r="F42" s="41" t="n"/>
      <c r="G42" s="42" t="n"/>
      <c r="H42" s="22" t="n"/>
      <c r="I42" s="43" t="n"/>
      <c r="J42" s="44" t="n"/>
      <c r="K42" s="35">
        <f>IF(OR(G42="",I42=""),"",IFERROR(G42*I42*(1-IF(J42="",0,J42)),""))</f>
        <v/>
      </c>
      <c r="L42" s="35">
        <f>IF(K42="","",IF(OR(E42="Commandé",E42="Réalisé"),K42,0))</f>
        <v/>
      </c>
      <c r="M42" s="43" t="n"/>
      <c r="N42" s="35">
        <f>IF(OR(M42="",K42=""),"",M42-K42)</f>
        <v/>
      </c>
      <c r="O42" s="45">
        <f>IF(OR(M42="",K42="",K42=0),"",IFERROR((M42-K42)/K42,""))</f>
        <v/>
      </c>
      <c r="P42" s="23" t="n"/>
      <c r="Q42" s="29">
        <f>IF(C42="","",IF(OR(G42="",I42=""),"Montant incomplet",IF(AND(E42="Réalisé",M42=""),"Réel manquant",IF(AND(E42&lt;&gt;"Annulé",F42=""),"Date manquante",""))))</f>
        <v/>
      </c>
      <c r="R42" s="23" t="n"/>
      <c r="T42">
        <f>IF('Paramètres'!D44="","",'Paramètres'!D44)</f>
        <v/>
      </c>
      <c r="U42">
        <f>IF('Paramètres'!E44="","",'Paramètres'!E44)</f>
        <v/>
      </c>
      <c r="V42">
        <f>IF('Paramètres'!F44="","",'Paramètres'!F44)</f>
        <v/>
      </c>
    </row>
    <row r="43" ht="28" customHeight="1">
      <c r="A43" s="22" t="n"/>
      <c r="B43" s="22" t="n"/>
      <c r="C43" s="23" t="n"/>
      <c r="D43" s="23" t="n"/>
      <c r="E43" s="22" t="n"/>
      <c r="F43" s="41" t="n"/>
      <c r="G43" s="42" t="n"/>
      <c r="H43" s="22" t="n"/>
      <c r="I43" s="43" t="n"/>
      <c r="J43" s="44" t="n"/>
      <c r="K43" s="36">
        <f>IF(OR(G43="",I43=""),"",IFERROR(G43*I43*(1-IF(J43="",0,J43)),""))</f>
        <v/>
      </c>
      <c r="L43" s="36">
        <f>IF(K43="","",IF(OR(E43="Commandé",E43="Réalisé"),K43,0))</f>
        <v/>
      </c>
      <c r="M43" s="43" t="n"/>
      <c r="N43" s="36">
        <f>IF(OR(M43="",K43=""),"",M43-K43)</f>
        <v/>
      </c>
      <c r="O43" s="46">
        <f>IF(OR(M43="",K43="",K43=0),"",IFERROR((M43-K43)/K43,""))</f>
        <v/>
      </c>
      <c r="P43" s="23" t="n"/>
      <c r="Q43" s="3">
        <f>IF(C43="","",IF(OR(G43="",I43=""),"Montant incomplet",IF(AND(E43="Réalisé",M43=""),"Réel manquant",IF(AND(E43&lt;&gt;"Annulé",F43=""),"Date manquante",""))))</f>
        <v/>
      </c>
      <c r="R43" s="23" t="n"/>
      <c r="T43">
        <f>IF('Paramètres'!D45="","",'Paramètres'!D45)</f>
        <v/>
      </c>
      <c r="U43">
        <f>IF('Paramètres'!E45="","",'Paramètres'!E45)</f>
        <v/>
      </c>
      <c r="V43">
        <f>IF('Paramètres'!F45="","",'Paramètres'!F45)</f>
        <v/>
      </c>
    </row>
    <row r="44" ht="28" customHeight="1">
      <c r="A44" s="22" t="n"/>
      <c r="B44" s="22" t="n"/>
      <c r="C44" s="23" t="n"/>
      <c r="D44" s="23" t="n"/>
      <c r="E44" s="22" t="n"/>
      <c r="F44" s="41" t="n"/>
      <c r="G44" s="42" t="n"/>
      <c r="H44" s="22" t="n"/>
      <c r="I44" s="43" t="n"/>
      <c r="J44" s="44" t="n"/>
      <c r="K44" s="35">
        <f>IF(OR(G44="",I44=""),"",IFERROR(G44*I44*(1-IF(J44="",0,J44)),""))</f>
        <v/>
      </c>
      <c r="L44" s="35">
        <f>IF(K44="","",IF(OR(E44="Commandé",E44="Réalisé"),K44,0))</f>
        <v/>
      </c>
      <c r="M44" s="43" t="n"/>
      <c r="N44" s="35">
        <f>IF(OR(M44="",K44=""),"",M44-K44)</f>
        <v/>
      </c>
      <c r="O44" s="45">
        <f>IF(OR(M44="",K44="",K44=0),"",IFERROR((M44-K44)/K44,""))</f>
        <v/>
      </c>
      <c r="P44" s="23" t="n"/>
      <c r="Q44" s="29">
        <f>IF(C44="","",IF(OR(G44="",I44=""),"Montant incomplet",IF(AND(E44="Réalisé",M44=""),"Réel manquant",IF(AND(E44&lt;&gt;"Annulé",F44=""),"Date manquante",""))))</f>
        <v/>
      </c>
      <c r="R44" s="23" t="n"/>
      <c r="T44">
        <f>IF('Paramètres'!D46="","",'Paramètres'!D46)</f>
        <v/>
      </c>
      <c r="U44">
        <f>IF('Paramètres'!E46="","",'Paramètres'!E46)</f>
        <v/>
      </c>
      <c r="V44">
        <f>IF('Paramètres'!F46="","",'Paramètres'!F46)</f>
        <v/>
      </c>
    </row>
    <row r="45" ht="28" customHeight="1">
      <c r="A45" s="22" t="n"/>
      <c r="B45" s="22" t="n"/>
      <c r="C45" s="23" t="n"/>
      <c r="D45" s="23" t="n"/>
      <c r="E45" s="22" t="n"/>
      <c r="F45" s="41" t="n"/>
      <c r="G45" s="42" t="n"/>
      <c r="H45" s="22" t="n"/>
      <c r="I45" s="43" t="n"/>
      <c r="J45" s="44" t="n"/>
      <c r="K45" s="36">
        <f>IF(OR(G45="",I45=""),"",IFERROR(G45*I45*(1-IF(J45="",0,J45)),""))</f>
        <v/>
      </c>
      <c r="L45" s="36">
        <f>IF(K45="","",IF(OR(E45="Commandé",E45="Réalisé"),K45,0))</f>
        <v/>
      </c>
      <c r="M45" s="43" t="n"/>
      <c r="N45" s="36">
        <f>IF(OR(M45="",K45=""),"",M45-K45)</f>
        <v/>
      </c>
      <c r="O45" s="46">
        <f>IF(OR(M45="",K45="",K45=0),"",IFERROR((M45-K45)/K45,""))</f>
        <v/>
      </c>
      <c r="P45" s="23" t="n"/>
      <c r="Q45" s="3">
        <f>IF(C45="","",IF(OR(G45="",I45=""),"Montant incomplet",IF(AND(E45="Réalisé",M45=""),"Réel manquant",IF(AND(E45&lt;&gt;"Annulé",F45=""),"Date manquante",""))))</f>
        <v/>
      </c>
      <c r="R45" s="23" t="n"/>
      <c r="T45">
        <f>IF('Paramètres'!D47="","",'Paramètres'!D47)</f>
        <v/>
      </c>
      <c r="U45">
        <f>IF('Paramètres'!E47="","",'Paramètres'!E47)</f>
        <v/>
      </c>
      <c r="V45">
        <f>IF('Paramètres'!F47="","",'Paramètres'!F47)</f>
        <v/>
      </c>
    </row>
    <row r="46" ht="28" customHeight="1">
      <c r="A46" s="22" t="n"/>
      <c r="B46" s="22" t="n"/>
      <c r="C46" s="23" t="n"/>
      <c r="D46" s="23" t="n"/>
      <c r="E46" s="22" t="n"/>
      <c r="F46" s="41" t="n"/>
      <c r="G46" s="42" t="n"/>
      <c r="H46" s="22" t="n"/>
      <c r="I46" s="43" t="n"/>
      <c r="J46" s="44" t="n"/>
      <c r="K46" s="35">
        <f>IF(OR(G46="",I46=""),"",IFERROR(G46*I46*(1-IF(J46="",0,J46)),""))</f>
        <v/>
      </c>
      <c r="L46" s="35">
        <f>IF(K46="","",IF(OR(E46="Commandé",E46="Réalisé"),K46,0))</f>
        <v/>
      </c>
      <c r="M46" s="43" t="n"/>
      <c r="N46" s="35">
        <f>IF(OR(M46="",K46=""),"",M46-K46)</f>
        <v/>
      </c>
      <c r="O46" s="45">
        <f>IF(OR(M46="",K46="",K46=0),"",IFERROR((M46-K46)/K46,""))</f>
        <v/>
      </c>
      <c r="P46" s="23" t="n"/>
      <c r="Q46" s="29">
        <f>IF(C46="","",IF(OR(G46="",I46=""),"Montant incomplet",IF(AND(E46="Réalisé",M46=""),"Réel manquant",IF(AND(E46&lt;&gt;"Annulé",F46=""),"Date manquante",""))))</f>
        <v/>
      </c>
      <c r="R46" s="23" t="n"/>
      <c r="T46">
        <f>IF('Paramètres'!D48="","",'Paramètres'!D48)</f>
        <v/>
      </c>
      <c r="U46">
        <f>IF('Paramètres'!E48="","",'Paramètres'!E48)</f>
        <v/>
      </c>
      <c r="V46">
        <f>IF('Paramètres'!F48="","",'Paramètres'!F48)</f>
        <v/>
      </c>
    </row>
    <row r="47" ht="28" customHeight="1">
      <c r="A47" s="22" t="n"/>
      <c r="B47" s="22" t="n"/>
      <c r="C47" s="23" t="n"/>
      <c r="D47" s="23" t="n"/>
      <c r="E47" s="22" t="n"/>
      <c r="F47" s="41" t="n"/>
      <c r="G47" s="42" t="n"/>
      <c r="H47" s="22" t="n"/>
      <c r="I47" s="43" t="n"/>
      <c r="J47" s="44" t="n"/>
      <c r="K47" s="36">
        <f>IF(OR(G47="",I47=""),"",IFERROR(G47*I47*(1-IF(J47="",0,J47)),""))</f>
        <v/>
      </c>
      <c r="L47" s="36">
        <f>IF(K47="","",IF(OR(E47="Commandé",E47="Réalisé"),K47,0))</f>
        <v/>
      </c>
      <c r="M47" s="43" t="n"/>
      <c r="N47" s="36">
        <f>IF(OR(M47="",K47=""),"",M47-K47)</f>
        <v/>
      </c>
      <c r="O47" s="46">
        <f>IF(OR(M47="",K47="",K47=0),"",IFERROR((M47-K47)/K47,""))</f>
        <v/>
      </c>
      <c r="P47" s="23" t="n"/>
      <c r="Q47" s="3">
        <f>IF(C47="","",IF(OR(G47="",I47=""),"Montant incomplet",IF(AND(E47="Réalisé",M47=""),"Réel manquant",IF(AND(E47&lt;&gt;"Annulé",F47=""),"Date manquante",""))))</f>
        <v/>
      </c>
      <c r="R47" s="23" t="n"/>
      <c r="T47">
        <f>IF('Paramètres'!D49="","",'Paramètres'!D49)</f>
        <v/>
      </c>
      <c r="U47">
        <f>IF('Paramètres'!E49="","",'Paramètres'!E49)</f>
        <v/>
      </c>
      <c r="V47">
        <f>IF('Paramètres'!F49="","",'Paramètres'!F49)</f>
        <v/>
      </c>
    </row>
    <row r="48" ht="28" customHeight="1">
      <c r="A48" s="22" t="n"/>
      <c r="B48" s="22" t="n"/>
      <c r="C48" s="23" t="n"/>
      <c r="D48" s="23" t="n"/>
      <c r="E48" s="22" t="n"/>
      <c r="F48" s="41" t="n"/>
      <c r="G48" s="42" t="n"/>
      <c r="H48" s="22" t="n"/>
      <c r="I48" s="43" t="n"/>
      <c r="J48" s="44" t="n"/>
      <c r="K48" s="35">
        <f>IF(OR(G48="",I48=""),"",IFERROR(G48*I48*(1-IF(J48="",0,J48)),""))</f>
        <v/>
      </c>
      <c r="L48" s="35">
        <f>IF(K48="","",IF(OR(E48="Commandé",E48="Réalisé"),K48,0))</f>
        <v/>
      </c>
      <c r="M48" s="43" t="n"/>
      <c r="N48" s="35">
        <f>IF(OR(M48="",K48=""),"",M48-K48)</f>
        <v/>
      </c>
      <c r="O48" s="45">
        <f>IF(OR(M48="",K48="",K48=0),"",IFERROR((M48-K48)/K48,""))</f>
        <v/>
      </c>
      <c r="P48" s="23" t="n"/>
      <c r="Q48" s="29">
        <f>IF(C48="","",IF(OR(G48="",I48=""),"Montant incomplet",IF(AND(E48="Réalisé",M48=""),"Réel manquant",IF(AND(E48&lt;&gt;"Annulé",F48=""),"Date manquante",""))))</f>
        <v/>
      </c>
      <c r="R48" s="23" t="n"/>
      <c r="T48">
        <f>IF('Paramètres'!D50="","",'Paramètres'!D50)</f>
        <v/>
      </c>
      <c r="U48">
        <f>IF('Paramètres'!E50="","",'Paramètres'!E50)</f>
        <v/>
      </c>
      <c r="V48">
        <f>IF('Paramètres'!F50="","",'Paramètres'!F50)</f>
        <v/>
      </c>
    </row>
    <row r="49" ht="28" customHeight="1">
      <c r="A49" s="22" t="n"/>
      <c r="B49" s="22" t="n"/>
      <c r="C49" s="23" t="n"/>
      <c r="D49" s="23" t="n"/>
      <c r="E49" s="22" t="n"/>
      <c r="F49" s="41" t="n"/>
      <c r="G49" s="42" t="n"/>
      <c r="H49" s="22" t="n"/>
      <c r="I49" s="43" t="n"/>
      <c r="J49" s="44" t="n"/>
      <c r="K49" s="36">
        <f>IF(OR(G49="",I49=""),"",IFERROR(G49*I49*(1-IF(J49="",0,J49)),""))</f>
        <v/>
      </c>
      <c r="L49" s="36">
        <f>IF(K49="","",IF(OR(E49="Commandé",E49="Réalisé"),K49,0))</f>
        <v/>
      </c>
      <c r="M49" s="43" t="n"/>
      <c r="N49" s="36">
        <f>IF(OR(M49="",K49=""),"",M49-K49)</f>
        <v/>
      </c>
      <c r="O49" s="46">
        <f>IF(OR(M49="",K49="",K49=0),"",IFERROR((M49-K49)/K49,""))</f>
        <v/>
      </c>
      <c r="P49" s="23" t="n"/>
      <c r="Q49" s="3">
        <f>IF(C49="","",IF(OR(G49="",I49=""),"Montant incomplet",IF(AND(E49="Réalisé",M49=""),"Réel manquant",IF(AND(E49&lt;&gt;"Annulé",F49=""),"Date manquante",""))))</f>
        <v/>
      </c>
      <c r="R49" s="23" t="n"/>
      <c r="T49">
        <f>IF('Paramètres'!D51="","",'Paramètres'!D51)</f>
        <v/>
      </c>
      <c r="U49">
        <f>IF('Paramètres'!E51="","",'Paramètres'!E51)</f>
        <v/>
      </c>
      <c r="V49">
        <f>IF('Paramètres'!F51="","",'Paramètres'!F51)</f>
        <v/>
      </c>
    </row>
    <row r="50" ht="28" customHeight="1">
      <c r="A50" s="22" t="n"/>
      <c r="B50" s="22" t="n"/>
      <c r="C50" s="23" t="n"/>
      <c r="D50" s="23" t="n"/>
      <c r="E50" s="22" t="n"/>
      <c r="F50" s="41" t="n"/>
      <c r="G50" s="42" t="n"/>
      <c r="H50" s="22" t="n"/>
      <c r="I50" s="43" t="n"/>
      <c r="J50" s="44" t="n"/>
      <c r="K50" s="35">
        <f>IF(OR(G50="",I50=""),"",IFERROR(G50*I50*(1-IF(J50="",0,J50)),""))</f>
        <v/>
      </c>
      <c r="L50" s="35">
        <f>IF(K50="","",IF(OR(E50="Commandé",E50="Réalisé"),K50,0))</f>
        <v/>
      </c>
      <c r="M50" s="43" t="n"/>
      <c r="N50" s="35">
        <f>IF(OR(M50="",K50=""),"",M50-K50)</f>
        <v/>
      </c>
      <c r="O50" s="45">
        <f>IF(OR(M50="",K50="",K50=0),"",IFERROR((M50-K50)/K50,""))</f>
        <v/>
      </c>
      <c r="P50" s="23" t="n"/>
      <c r="Q50" s="29">
        <f>IF(C50="","",IF(OR(G50="",I50=""),"Montant incomplet",IF(AND(E50="Réalisé",M50=""),"Réel manquant",IF(AND(E50&lt;&gt;"Annulé",F50=""),"Date manquante",""))))</f>
        <v/>
      </c>
      <c r="R50" s="23" t="n"/>
      <c r="T50">
        <f>IF('Paramètres'!D52="","",'Paramètres'!D52)</f>
        <v/>
      </c>
      <c r="U50">
        <f>IF('Paramètres'!E52="","",'Paramètres'!E52)</f>
        <v/>
      </c>
      <c r="V50">
        <f>IF('Paramètres'!F52="","",'Paramètres'!F52)</f>
        <v/>
      </c>
    </row>
    <row r="51" ht="28" customHeight="1">
      <c r="A51" s="22" t="n"/>
      <c r="B51" s="22" t="n"/>
      <c r="C51" s="23" t="n"/>
      <c r="D51" s="23" t="n"/>
      <c r="E51" s="22" t="n"/>
      <c r="F51" s="41" t="n"/>
      <c r="G51" s="42" t="n"/>
      <c r="H51" s="22" t="n"/>
      <c r="I51" s="43" t="n"/>
      <c r="J51" s="44" t="n"/>
      <c r="K51" s="36">
        <f>IF(OR(G51="",I51=""),"",IFERROR(G51*I51*(1-IF(J51="",0,J51)),""))</f>
        <v/>
      </c>
      <c r="L51" s="36">
        <f>IF(K51="","",IF(OR(E51="Commandé",E51="Réalisé"),K51,0))</f>
        <v/>
      </c>
      <c r="M51" s="43" t="n"/>
      <c r="N51" s="36">
        <f>IF(OR(M51="",K51=""),"",M51-K51)</f>
        <v/>
      </c>
      <c r="O51" s="46">
        <f>IF(OR(M51="",K51="",K51=0),"",IFERROR((M51-K51)/K51,""))</f>
        <v/>
      </c>
      <c r="P51" s="23" t="n"/>
      <c r="Q51" s="3">
        <f>IF(C51="","",IF(OR(G51="",I51=""),"Montant incomplet",IF(AND(E51="Réalisé",M51=""),"Réel manquant",IF(AND(E51&lt;&gt;"Annulé",F51=""),"Date manquante",""))))</f>
        <v/>
      </c>
      <c r="R51" s="23" t="n"/>
      <c r="T51">
        <f>IF('Paramètres'!D53="","",'Paramètres'!D53)</f>
        <v/>
      </c>
      <c r="U51">
        <f>IF('Paramètres'!E53="","",'Paramètres'!E53)</f>
        <v/>
      </c>
      <c r="V51">
        <f>IF('Paramètres'!F53="","",'Paramètres'!F53)</f>
        <v/>
      </c>
    </row>
    <row r="52" ht="28" customHeight="1">
      <c r="A52" s="22" t="n"/>
      <c r="B52" s="22" t="n"/>
      <c r="C52" s="23" t="n"/>
      <c r="D52" s="23" t="n"/>
      <c r="E52" s="22" t="n"/>
      <c r="F52" s="41" t="n"/>
      <c r="G52" s="42" t="n"/>
      <c r="H52" s="22" t="n"/>
      <c r="I52" s="43" t="n"/>
      <c r="J52" s="44" t="n"/>
      <c r="K52" s="35">
        <f>IF(OR(G52="",I52=""),"",IFERROR(G52*I52*(1-IF(J52="",0,J52)),""))</f>
        <v/>
      </c>
      <c r="L52" s="35">
        <f>IF(K52="","",IF(OR(E52="Commandé",E52="Réalisé"),K52,0))</f>
        <v/>
      </c>
      <c r="M52" s="43" t="n"/>
      <c r="N52" s="35">
        <f>IF(OR(M52="",K52=""),"",M52-K52)</f>
        <v/>
      </c>
      <c r="O52" s="45">
        <f>IF(OR(M52="",K52="",K52=0),"",IFERROR((M52-K52)/K52,""))</f>
        <v/>
      </c>
      <c r="P52" s="23" t="n"/>
      <c r="Q52" s="29">
        <f>IF(C52="","",IF(OR(G52="",I52=""),"Montant incomplet",IF(AND(E52="Réalisé",M52=""),"Réel manquant",IF(AND(E52&lt;&gt;"Annulé",F52=""),"Date manquante",""))))</f>
        <v/>
      </c>
      <c r="R52" s="23" t="n"/>
      <c r="T52">
        <f>IF('Paramètres'!D54="","",'Paramètres'!D54)</f>
        <v/>
      </c>
      <c r="U52">
        <f>IF('Paramètres'!E54="","",'Paramètres'!E54)</f>
        <v/>
      </c>
      <c r="V52">
        <f>IF('Paramètres'!F54="","",'Paramètres'!F54)</f>
        <v/>
      </c>
    </row>
    <row r="53" ht="28" customHeight="1">
      <c r="A53" s="22" t="n"/>
      <c r="B53" s="22" t="n"/>
      <c r="C53" s="23" t="n"/>
      <c r="D53" s="23" t="n"/>
      <c r="E53" s="22" t="n"/>
      <c r="F53" s="41" t="n"/>
      <c r="G53" s="42" t="n"/>
      <c r="H53" s="22" t="n"/>
      <c r="I53" s="43" t="n"/>
      <c r="J53" s="44" t="n"/>
      <c r="K53" s="36">
        <f>IF(OR(G53="",I53=""),"",IFERROR(G53*I53*(1-IF(J53="",0,J53)),""))</f>
        <v/>
      </c>
      <c r="L53" s="36">
        <f>IF(K53="","",IF(OR(E53="Commandé",E53="Réalisé"),K53,0))</f>
        <v/>
      </c>
      <c r="M53" s="43" t="n"/>
      <c r="N53" s="36">
        <f>IF(OR(M53="",K53=""),"",M53-K53)</f>
        <v/>
      </c>
      <c r="O53" s="46">
        <f>IF(OR(M53="",K53="",K53=0),"",IFERROR((M53-K53)/K53,""))</f>
        <v/>
      </c>
      <c r="P53" s="23" t="n"/>
      <c r="Q53" s="3">
        <f>IF(C53="","",IF(OR(G53="",I53=""),"Montant incomplet",IF(AND(E53="Réalisé",M53=""),"Réel manquant",IF(AND(E53&lt;&gt;"Annulé",F53=""),"Date manquante",""))))</f>
        <v/>
      </c>
      <c r="R53" s="23" t="n"/>
      <c r="T53">
        <f>IF('Paramètres'!D55="","",'Paramètres'!D55)</f>
        <v/>
      </c>
      <c r="U53">
        <f>IF('Paramètres'!E55="","",'Paramètres'!E55)</f>
        <v/>
      </c>
      <c r="V53">
        <f>IF('Paramètres'!F55="","",'Paramètres'!F55)</f>
        <v/>
      </c>
    </row>
    <row r="54" ht="28" customHeight="1">
      <c r="A54" s="22" t="n"/>
      <c r="B54" s="22" t="n"/>
      <c r="C54" s="23" t="n"/>
      <c r="D54" s="23" t="n"/>
      <c r="E54" s="22" t="n"/>
      <c r="F54" s="41" t="n"/>
      <c r="G54" s="42" t="n"/>
      <c r="H54" s="22" t="n"/>
      <c r="I54" s="43" t="n"/>
      <c r="J54" s="44" t="n"/>
      <c r="K54" s="35">
        <f>IF(OR(G54="",I54=""),"",IFERROR(G54*I54*(1-IF(J54="",0,J54)),""))</f>
        <v/>
      </c>
      <c r="L54" s="35">
        <f>IF(K54="","",IF(OR(E54="Commandé",E54="Réalisé"),K54,0))</f>
        <v/>
      </c>
      <c r="M54" s="43" t="n"/>
      <c r="N54" s="35">
        <f>IF(OR(M54="",K54=""),"",M54-K54)</f>
        <v/>
      </c>
      <c r="O54" s="45">
        <f>IF(OR(M54="",K54="",K54=0),"",IFERROR((M54-K54)/K54,""))</f>
        <v/>
      </c>
      <c r="P54" s="23" t="n"/>
      <c r="Q54" s="29">
        <f>IF(C54="","",IF(OR(G54="",I54=""),"Montant incomplet",IF(AND(E54="Réalisé",M54=""),"Réel manquant",IF(AND(E54&lt;&gt;"Annulé",F54=""),"Date manquante",""))))</f>
        <v/>
      </c>
      <c r="R54" s="23" t="n"/>
      <c r="T54">
        <f>IF('Paramètres'!D56="","",'Paramètres'!D56)</f>
        <v/>
      </c>
      <c r="U54">
        <f>IF('Paramètres'!E56="","",'Paramètres'!E56)</f>
        <v/>
      </c>
      <c r="V54">
        <f>IF('Paramètres'!F56="","",'Paramètres'!F56)</f>
        <v/>
      </c>
    </row>
    <row r="55" ht="28" customHeight="1">
      <c r="A55" s="22" t="n"/>
      <c r="B55" s="22" t="n"/>
      <c r="C55" s="23" t="n"/>
      <c r="D55" s="23" t="n"/>
      <c r="E55" s="22" t="n"/>
      <c r="F55" s="41" t="n"/>
      <c r="G55" s="42" t="n"/>
      <c r="H55" s="22" t="n"/>
      <c r="I55" s="43" t="n"/>
      <c r="J55" s="44" t="n"/>
      <c r="K55" s="36">
        <f>IF(OR(G55="",I55=""),"",IFERROR(G55*I55*(1-IF(J55="",0,J55)),""))</f>
        <v/>
      </c>
      <c r="L55" s="36">
        <f>IF(K55="","",IF(OR(E55="Commandé",E55="Réalisé"),K55,0))</f>
        <v/>
      </c>
      <c r="M55" s="43" t="n"/>
      <c r="N55" s="36">
        <f>IF(OR(M55="",K55=""),"",M55-K55)</f>
        <v/>
      </c>
      <c r="O55" s="46">
        <f>IF(OR(M55="",K55="",K55=0),"",IFERROR((M55-K55)/K55,""))</f>
        <v/>
      </c>
      <c r="P55" s="23" t="n"/>
      <c r="Q55" s="3">
        <f>IF(C55="","",IF(OR(G55="",I55=""),"Montant incomplet",IF(AND(E55="Réalisé",M55=""),"Réel manquant",IF(AND(E55&lt;&gt;"Annulé",F55=""),"Date manquante",""))))</f>
        <v/>
      </c>
      <c r="R55" s="23" t="n"/>
      <c r="T55">
        <f>IF('Paramètres'!D57="","",'Paramètres'!D57)</f>
        <v/>
      </c>
      <c r="U55">
        <f>IF('Paramètres'!E57="","",'Paramètres'!E57)</f>
        <v/>
      </c>
      <c r="V55">
        <f>IF('Paramètres'!F57="","",'Paramètres'!F57)</f>
        <v/>
      </c>
    </row>
    <row r="56" ht="28" customHeight="1">
      <c r="A56" s="22" t="n"/>
      <c r="B56" s="22" t="n"/>
      <c r="C56" s="23" t="n"/>
      <c r="D56" s="23" t="n"/>
      <c r="E56" s="22" t="n"/>
      <c r="F56" s="41" t="n"/>
      <c r="G56" s="42" t="n"/>
      <c r="H56" s="22" t="n"/>
      <c r="I56" s="43" t="n"/>
      <c r="J56" s="44" t="n"/>
      <c r="K56" s="35">
        <f>IF(OR(G56="",I56=""),"",IFERROR(G56*I56*(1-IF(J56="",0,J56)),""))</f>
        <v/>
      </c>
      <c r="L56" s="35">
        <f>IF(K56="","",IF(OR(E56="Commandé",E56="Réalisé"),K56,0))</f>
        <v/>
      </c>
      <c r="M56" s="43" t="n"/>
      <c r="N56" s="35">
        <f>IF(OR(M56="",K56=""),"",M56-K56)</f>
        <v/>
      </c>
      <c r="O56" s="45">
        <f>IF(OR(M56="",K56="",K56=0),"",IFERROR((M56-K56)/K56,""))</f>
        <v/>
      </c>
      <c r="P56" s="23" t="n"/>
      <c r="Q56" s="29">
        <f>IF(C56="","",IF(OR(G56="",I56=""),"Montant incomplet",IF(AND(E56="Réalisé",M56=""),"Réel manquant",IF(AND(E56&lt;&gt;"Annulé",F56=""),"Date manquante",""))))</f>
        <v/>
      </c>
      <c r="R56" s="23" t="n"/>
      <c r="T56">
        <f>IF('Paramètres'!D58="","",'Paramètres'!D58)</f>
        <v/>
      </c>
      <c r="U56">
        <f>IF('Paramètres'!E58="","",'Paramètres'!E58)</f>
        <v/>
      </c>
      <c r="V56">
        <f>IF('Paramètres'!F58="","",'Paramètres'!F58)</f>
        <v/>
      </c>
    </row>
    <row r="57" ht="28" customHeight="1">
      <c r="A57" s="22" t="n"/>
      <c r="B57" s="22" t="n"/>
      <c r="C57" s="23" t="n"/>
      <c r="D57" s="23" t="n"/>
      <c r="E57" s="22" t="n"/>
      <c r="F57" s="41" t="n"/>
      <c r="G57" s="42" t="n"/>
      <c r="H57" s="22" t="n"/>
      <c r="I57" s="43" t="n"/>
      <c r="J57" s="44" t="n"/>
      <c r="K57" s="36">
        <f>IF(OR(G57="",I57=""),"",IFERROR(G57*I57*(1-IF(J57="",0,J57)),""))</f>
        <v/>
      </c>
      <c r="L57" s="36">
        <f>IF(K57="","",IF(OR(E57="Commandé",E57="Réalisé"),K57,0))</f>
        <v/>
      </c>
      <c r="M57" s="43" t="n"/>
      <c r="N57" s="36">
        <f>IF(OR(M57="",K57=""),"",M57-K57)</f>
        <v/>
      </c>
      <c r="O57" s="46">
        <f>IF(OR(M57="",K57="",K57=0),"",IFERROR((M57-K57)/K57,""))</f>
        <v/>
      </c>
      <c r="P57" s="23" t="n"/>
      <c r="Q57" s="3">
        <f>IF(C57="","",IF(OR(G57="",I57=""),"Montant incomplet",IF(AND(E57="Réalisé",M57=""),"Réel manquant",IF(AND(E57&lt;&gt;"Annulé",F57=""),"Date manquante",""))))</f>
        <v/>
      </c>
      <c r="R57" s="23" t="n"/>
      <c r="T57">
        <f>IF('Paramètres'!D59="","",'Paramètres'!D59)</f>
        <v/>
      </c>
      <c r="U57">
        <f>IF('Paramètres'!E59="","",'Paramètres'!E59)</f>
        <v/>
      </c>
      <c r="V57">
        <f>IF('Paramètres'!F59="","",'Paramètres'!F59)</f>
        <v/>
      </c>
    </row>
    <row r="58" ht="28" customHeight="1">
      <c r="A58" s="22" t="n"/>
      <c r="B58" s="22" t="n"/>
      <c r="C58" s="23" t="n"/>
      <c r="D58" s="23" t="n"/>
      <c r="E58" s="22" t="n"/>
      <c r="F58" s="41" t="n"/>
      <c r="G58" s="42" t="n"/>
      <c r="H58" s="22" t="n"/>
      <c r="I58" s="43" t="n"/>
      <c r="J58" s="44" t="n"/>
      <c r="K58" s="35">
        <f>IF(OR(G58="",I58=""),"",IFERROR(G58*I58*(1-IF(J58="",0,J58)),""))</f>
        <v/>
      </c>
      <c r="L58" s="35">
        <f>IF(K58="","",IF(OR(E58="Commandé",E58="Réalisé"),K58,0))</f>
        <v/>
      </c>
      <c r="M58" s="43" t="n"/>
      <c r="N58" s="35">
        <f>IF(OR(M58="",K58=""),"",M58-K58)</f>
        <v/>
      </c>
      <c r="O58" s="45">
        <f>IF(OR(M58="",K58="",K58=0),"",IFERROR((M58-K58)/K58,""))</f>
        <v/>
      </c>
      <c r="P58" s="23" t="n"/>
      <c r="Q58" s="29">
        <f>IF(C58="","",IF(OR(G58="",I58=""),"Montant incomplet",IF(AND(E58="Réalisé",M58=""),"Réel manquant",IF(AND(E58&lt;&gt;"Annulé",F58=""),"Date manquante",""))))</f>
        <v/>
      </c>
      <c r="R58" s="23" t="n"/>
      <c r="T58">
        <f>IF('Paramètres'!D60="","",'Paramètres'!D60)</f>
        <v/>
      </c>
      <c r="U58">
        <f>IF('Paramètres'!E60="","",'Paramètres'!E60)</f>
        <v/>
      </c>
      <c r="V58">
        <f>IF('Paramètres'!F60="","",'Paramètres'!F60)</f>
        <v/>
      </c>
    </row>
    <row r="59" ht="28" customHeight="1">
      <c r="A59" s="22" t="n"/>
      <c r="B59" s="22" t="n"/>
      <c r="C59" s="23" t="n"/>
      <c r="D59" s="23" t="n"/>
      <c r="E59" s="22" t="n"/>
      <c r="F59" s="41" t="n"/>
      <c r="G59" s="42" t="n"/>
      <c r="H59" s="22" t="n"/>
      <c r="I59" s="43" t="n"/>
      <c r="J59" s="44" t="n"/>
      <c r="K59" s="36">
        <f>IF(OR(G59="",I59=""),"",IFERROR(G59*I59*(1-IF(J59="",0,J59)),""))</f>
        <v/>
      </c>
      <c r="L59" s="36">
        <f>IF(K59="","",IF(OR(E59="Commandé",E59="Réalisé"),K59,0))</f>
        <v/>
      </c>
      <c r="M59" s="43" t="n"/>
      <c r="N59" s="36">
        <f>IF(OR(M59="",K59=""),"",M59-K59)</f>
        <v/>
      </c>
      <c r="O59" s="46">
        <f>IF(OR(M59="",K59="",K59=0),"",IFERROR((M59-K59)/K59,""))</f>
        <v/>
      </c>
      <c r="P59" s="23" t="n"/>
      <c r="Q59" s="3">
        <f>IF(C59="","",IF(OR(G59="",I59=""),"Montant incomplet",IF(AND(E59="Réalisé",M59=""),"Réel manquant",IF(AND(E59&lt;&gt;"Annulé",F59=""),"Date manquante",""))))</f>
        <v/>
      </c>
      <c r="R59" s="23" t="n"/>
      <c r="T59">
        <f>IF('Paramètres'!D61="","",'Paramètres'!D61)</f>
        <v/>
      </c>
      <c r="U59">
        <f>IF('Paramètres'!E61="","",'Paramètres'!E61)</f>
        <v/>
      </c>
      <c r="V59">
        <f>IF('Paramètres'!F61="","",'Paramètres'!F61)</f>
        <v/>
      </c>
    </row>
    <row r="60" ht="28" customHeight="1">
      <c r="A60" s="22" t="n"/>
      <c r="B60" s="22" t="n"/>
      <c r="C60" s="23" t="n"/>
      <c r="D60" s="23" t="n"/>
      <c r="E60" s="22" t="n"/>
      <c r="F60" s="41" t="n"/>
      <c r="G60" s="42" t="n"/>
      <c r="H60" s="22" t="n"/>
      <c r="I60" s="43" t="n"/>
      <c r="J60" s="44" t="n"/>
      <c r="K60" s="35">
        <f>IF(OR(G60="",I60=""),"",IFERROR(G60*I60*(1-IF(J60="",0,J60)),""))</f>
        <v/>
      </c>
      <c r="L60" s="35">
        <f>IF(K60="","",IF(OR(E60="Commandé",E60="Réalisé"),K60,0))</f>
        <v/>
      </c>
      <c r="M60" s="43" t="n"/>
      <c r="N60" s="35">
        <f>IF(OR(M60="",K60=""),"",M60-K60)</f>
        <v/>
      </c>
      <c r="O60" s="45">
        <f>IF(OR(M60="",K60="",K60=0),"",IFERROR((M60-K60)/K60,""))</f>
        <v/>
      </c>
      <c r="P60" s="23" t="n"/>
      <c r="Q60" s="29">
        <f>IF(C60="","",IF(OR(G60="",I60=""),"Montant incomplet",IF(AND(E60="Réalisé",M60=""),"Réel manquant",IF(AND(E60&lt;&gt;"Annulé",F60=""),"Date manquante",""))))</f>
        <v/>
      </c>
      <c r="R60" s="23" t="n"/>
      <c r="T60">
        <f>IF('Paramètres'!D62="","",'Paramètres'!D62)</f>
        <v/>
      </c>
      <c r="U60">
        <f>IF('Paramètres'!E62="","",'Paramètres'!E62)</f>
        <v/>
      </c>
      <c r="V60">
        <f>IF('Paramètres'!F62="","",'Paramètres'!F62)</f>
        <v/>
      </c>
    </row>
    <row r="61" ht="28" customHeight="1">
      <c r="A61" s="22" t="n"/>
      <c r="B61" s="22" t="n"/>
      <c r="C61" s="23" t="n"/>
      <c r="D61" s="23" t="n"/>
      <c r="E61" s="22" t="n"/>
      <c r="F61" s="41" t="n"/>
      <c r="G61" s="42" t="n"/>
      <c r="H61" s="22" t="n"/>
      <c r="I61" s="43" t="n"/>
      <c r="J61" s="44" t="n"/>
      <c r="K61" s="36">
        <f>IF(OR(G61="",I61=""),"",IFERROR(G61*I61*(1-IF(J61="",0,J61)),""))</f>
        <v/>
      </c>
      <c r="L61" s="36">
        <f>IF(K61="","",IF(OR(E61="Commandé",E61="Réalisé"),K61,0))</f>
        <v/>
      </c>
      <c r="M61" s="43" t="n"/>
      <c r="N61" s="36">
        <f>IF(OR(M61="",K61=""),"",M61-K61)</f>
        <v/>
      </c>
      <c r="O61" s="46">
        <f>IF(OR(M61="",K61="",K61=0),"",IFERROR((M61-K61)/K61,""))</f>
        <v/>
      </c>
      <c r="P61" s="23" t="n"/>
      <c r="Q61" s="3">
        <f>IF(C61="","",IF(OR(G61="",I61=""),"Montant incomplet",IF(AND(E61="Réalisé",M61=""),"Réel manquant",IF(AND(E61&lt;&gt;"Annulé",F61=""),"Date manquante",""))))</f>
        <v/>
      </c>
      <c r="R61" s="23" t="n"/>
      <c r="T61">
        <f>IF('Paramètres'!D63="","",'Paramètres'!D63)</f>
        <v/>
      </c>
      <c r="U61">
        <f>IF('Paramètres'!E63="","",'Paramètres'!E63)</f>
        <v/>
      </c>
      <c r="V61">
        <f>IF('Paramètres'!F63="","",'Paramètres'!F63)</f>
        <v/>
      </c>
    </row>
    <row r="62" ht="28" customHeight="1">
      <c r="A62" s="22" t="n"/>
      <c r="B62" s="22" t="n"/>
      <c r="C62" s="23" t="n"/>
      <c r="D62" s="23" t="n"/>
      <c r="E62" s="22" t="n"/>
      <c r="F62" s="41" t="n"/>
      <c r="G62" s="42" t="n"/>
      <c r="H62" s="22" t="n"/>
      <c r="I62" s="43" t="n"/>
      <c r="J62" s="44" t="n"/>
      <c r="K62" s="35">
        <f>IF(OR(G62="",I62=""),"",IFERROR(G62*I62*(1-IF(J62="",0,J62)),""))</f>
        <v/>
      </c>
      <c r="L62" s="35">
        <f>IF(K62="","",IF(OR(E62="Commandé",E62="Réalisé"),K62,0))</f>
        <v/>
      </c>
      <c r="M62" s="43" t="n"/>
      <c r="N62" s="35">
        <f>IF(OR(M62="",K62=""),"",M62-K62)</f>
        <v/>
      </c>
      <c r="O62" s="45">
        <f>IF(OR(M62="",K62="",K62=0),"",IFERROR((M62-K62)/K62,""))</f>
        <v/>
      </c>
      <c r="P62" s="23" t="n"/>
      <c r="Q62" s="29">
        <f>IF(C62="","",IF(OR(G62="",I62=""),"Montant incomplet",IF(AND(E62="Réalisé",M62=""),"Réel manquant",IF(AND(E62&lt;&gt;"Annulé",F62=""),"Date manquante",""))))</f>
        <v/>
      </c>
      <c r="R62" s="23" t="n"/>
      <c r="T62">
        <f>IF('Paramètres'!D64="","",'Paramètres'!D64)</f>
        <v/>
      </c>
      <c r="U62">
        <f>IF('Paramètres'!E64="","",'Paramètres'!E64)</f>
        <v/>
      </c>
      <c r="V62">
        <f>IF('Paramètres'!F64="","",'Paramètres'!F64)</f>
        <v/>
      </c>
    </row>
    <row r="63" ht="28" customHeight="1">
      <c r="A63" s="22" t="n"/>
      <c r="B63" s="22" t="n"/>
      <c r="C63" s="23" t="n"/>
      <c r="D63" s="23" t="n"/>
      <c r="E63" s="22" t="n"/>
      <c r="F63" s="41" t="n"/>
      <c r="G63" s="42" t="n"/>
      <c r="H63" s="22" t="n"/>
      <c r="I63" s="43" t="n"/>
      <c r="J63" s="44" t="n"/>
      <c r="K63" s="36">
        <f>IF(OR(G63="",I63=""),"",IFERROR(G63*I63*(1-IF(J63="",0,J63)),""))</f>
        <v/>
      </c>
      <c r="L63" s="36">
        <f>IF(K63="","",IF(OR(E63="Commandé",E63="Réalisé"),K63,0))</f>
        <v/>
      </c>
      <c r="M63" s="43" t="n"/>
      <c r="N63" s="36">
        <f>IF(OR(M63="",K63=""),"",M63-K63)</f>
        <v/>
      </c>
      <c r="O63" s="46">
        <f>IF(OR(M63="",K63="",K63=0),"",IFERROR((M63-K63)/K63,""))</f>
        <v/>
      </c>
      <c r="P63" s="23" t="n"/>
      <c r="Q63" s="3">
        <f>IF(C63="","",IF(OR(G63="",I63=""),"Montant incomplet",IF(AND(E63="Réalisé",M63=""),"Réel manquant",IF(AND(E63&lt;&gt;"Annulé",F63=""),"Date manquante",""))))</f>
        <v/>
      </c>
      <c r="R63" s="23" t="n"/>
      <c r="T63">
        <f>IF('Paramètres'!D65="","",'Paramètres'!D65)</f>
        <v/>
      </c>
      <c r="U63">
        <f>IF('Paramètres'!E65="","",'Paramètres'!E65)</f>
        <v/>
      </c>
      <c r="V63">
        <f>IF('Paramètres'!F65="","",'Paramètres'!F65)</f>
        <v/>
      </c>
    </row>
    <row r="64" ht="28" customHeight="1">
      <c r="A64" s="22" t="n"/>
      <c r="B64" s="22" t="n"/>
      <c r="C64" s="23" t="n"/>
      <c r="D64" s="23" t="n"/>
      <c r="E64" s="22" t="n"/>
      <c r="F64" s="41" t="n"/>
      <c r="G64" s="42" t="n"/>
      <c r="H64" s="22" t="n"/>
      <c r="I64" s="43" t="n"/>
      <c r="J64" s="44" t="n"/>
      <c r="K64" s="35">
        <f>IF(OR(G64="",I64=""),"",IFERROR(G64*I64*(1-IF(J64="",0,J64)),""))</f>
        <v/>
      </c>
      <c r="L64" s="35">
        <f>IF(K64="","",IF(OR(E64="Commandé",E64="Réalisé"),K64,0))</f>
        <v/>
      </c>
      <c r="M64" s="43" t="n"/>
      <c r="N64" s="35">
        <f>IF(OR(M64="",K64=""),"",M64-K64)</f>
        <v/>
      </c>
      <c r="O64" s="45">
        <f>IF(OR(M64="",K64="",K64=0),"",IFERROR((M64-K64)/K64,""))</f>
        <v/>
      </c>
      <c r="P64" s="23" t="n"/>
      <c r="Q64" s="29">
        <f>IF(C64="","",IF(OR(G64="",I64=""),"Montant incomplet",IF(AND(E64="Réalisé",M64=""),"Réel manquant",IF(AND(E64&lt;&gt;"Annulé",F64=""),"Date manquante",""))))</f>
        <v/>
      </c>
      <c r="R64" s="23" t="n"/>
      <c r="T64">
        <f>IF('Paramètres'!D66="","",'Paramètres'!D66)</f>
        <v/>
      </c>
      <c r="U64">
        <f>IF('Paramètres'!E66="","",'Paramètres'!E66)</f>
        <v/>
      </c>
      <c r="V64">
        <f>IF('Paramètres'!F66="","",'Paramètres'!F66)</f>
        <v/>
      </c>
    </row>
    <row r="65" ht="28" customHeight="1">
      <c r="A65" s="22" t="n"/>
      <c r="B65" s="22" t="n"/>
      <c r="C65" s="23" t="n"/>
      <c r="D65" s="23" t="n"/>
      <c r="E65" s="22" t="n"/>
      <c r="F65" s="41" t="n"/>
      <c r="G65" s="42" t="n"/>
      <c r="H65" s="22" t="n"/>
      <c r="I65" s="43" t="n"/>
      <c r="J65" s="44" t="n"/>
      <c r="K65" s="36">
        <f>IF(OR(G65="",I65=""),"",IFERROR(G65*I65*(1-IF(J65="",0,J65)),""))</f>
        <v/>
      </c>
      <c r="L65" s="36">
        <f>IF(K65="","",IF(OR(E65="Commandé",E65="Réalisé"),K65,0))</f>
        <v/>
      </c>
      <c r="M65" s="43" t="n"/>
      <c r="N65" s="36">
        <f>IF(OR(M65="",K65=""),"",M65-K65)</f>
        <v/>
      </c>
      <c r="O65" s="46">
        <f>IF(OR(M65="",K65="",K65=0),"",IFERROR((M65-K65)/K65,""))</f>
        <v/>
      </c>
      <c r="P65" s="23" t="n"/>
      <c r="Q65" s="3">
        <f>IF(C65="","",IF(OR(G65="",I65=""),"Montant incomplet",IF(AND(E65="Réalisé",M65=""),"Réel manquant",IF(AND(E65&lt;&gt;"Annulé",F65=""),"Date manquante",""))))</f>
        <v/>
      </c>
      <c r="R65" s="23" t="n"/>
      <c r="T65">
        <f>IF('Paramètres'!D67="","",'Paramètres'!D67)</f>
        <v/>
      </c>
      <c r="U65">
        <f>IF('Paramètres'!E67="","",'Paramètres'!E67)</f>
        <v/>
      </c>
      <c r="V65">
        <f>IF('Paramètres'!F67="","",'Paramètres'!F67)</f>
        <v/>
      </c>
    </row>
    <row r="66" ht="28" customHeight="1">
      <c r="A66" s="22" t="n"/>
      <c r="B66" s="22" t="n"/>
      <c r="C66" s="23" t="n"/>
      <c r="D66" s="23" t="n"/>
      <c r="E66" s="22" t="n"/>
      <c r="F66" s="41" t="n"/>
      <c r="G66" s="42" t="n"/>
      <c r="H66" s="22" t="n"/>
      <c r="I66" s="43" t="n"/>
      <c r="J66" s="44" t="n"/>
      <c r="K66" s="35">
        <f>IF(OR(G66="",I66=""),"",IFERROR(G66*I66*(1-IF(J66="",0,J66)),""))</f>
        <v/>
      </c>
      <c r="L66" s="35">
        <f>IF(K66="","",IF(OR(E66="Commandé",E66="Réalisé"),K66,0))</f>
        <v/>
      </c>
      <c r="M66" s="43" t="n"/>
      <c r="N66" s="35">
        <f>IF(OR(M66="",K66=""),"",M66-K66)</f>
        <v/>
      </c>
      <c r="O66" s="45">
        <f>IF(OR(M66="",K66="",K66=0),"",IFERROR((M66-K66)/K66,""))</f>
        <v/>
      </c>
      <c r="P66" s="23" t="n"/>
      <c r="Q66" s="29">
        <f>IF(C66="","",IF(OR(G66="",I66=""),"Montant incomplet",IF(AND(E66="Réalisé",M66=""),"Réel manquant",IF(AND(E66&lt;&gt;"Annulé",F66=""),"Date manquante",""))))</f>
        <v/>
      </c>
      <c r="R66" s="23" t="n"/>
      <c r="T66">
        <f>IF('Paramètres'!D68="","",'Paramètres'!D68)</f>
        <v/>
      </c>
      <c r="U66">
        <f>IF('Paramètres'!E68="","",'Paramètres'!E68)</f>
        <v/>
      </c>
      <c r="V66">
        <f>IF('Paramètres'!F68="","",'Paramètres'!F68)</f>
        <v/>
      </c>
    </row>
    <row r="67" ht="28" customHeight="1">
      <c r="A67" s="22" t="n"/>
      <c r="B67" s="22" t="n"/>
      <c r="C67" s="23" t="n"/>
      <c r="D67" s="23" t="n"/>
      <c r="E67" s="22" t="n"/>
      <c r="F67" s="41" t="n"/>
      <c r="G67" s="42" t="n"/>
      <c r="H67" s="22" t="n"/>
      <c r="I67" s="43" t="n"/>
      <c r="J67" s="44" t="n"/>
      <c r="K67" s="36">
        <f>IF(OR(G67="",I67=""),"",IFERROR(G67*I67*(1-IF(J67="",0,J67)),""))</f>
        <v/>
      </c>
      <c r="L67" s="36">
        <f>IF(K67="","",IF(OR(E67="Commandé",E67="Réalisé"),K67,0))</f>
        <v/>
      </c>
      <c r="M67" s="43" t="n"/>
      <c r="N67" s="36">
        <f>IF(OR(M67="",K67=""),"",M67-K67)</f>
        <v/>
      </c>
      <c r="O67" s="46">
        <f>IF(OR(M67="",K67="",K67=0),"",IFERROR((M67-K67)/K67,""))</f>
        <v/>
      </c>
      <c r="P67" s="23" t="n"/>
      <c r="Q67" s="3">
        <f>IF(C67="","",IF(OR(G67="",I67=""),"Montant incomplet",IF(AND(E67="Réalisé",M67=""),"Réel manquant",IF(AND(E67&lt;&gt;"Annulé",F67=""),"Date manquante",""))))</f>
        <v/>
      </c>
      <c r="R67" s="23" t="n"/>
      <c r="T67">
        <f>IF('Paramètres'!D69="","",'Paramètres'!D69)</f>
        <v/>
      </c>
      <c r="U67">
        <f>IF('Paramètres'!E69="","",'Paramètres'!E69)</f>
        <v/>
      </c>
      <c r="V67">
        <f>IF('Paramètres'!F69="","",'Paramètres'!F69)</f>
        <v/>
      </c>
    </row>
    <row r="68" ht="28" customHeight="1">
      <c r="A68" s="22" t="n"/>
      <c r="B68" s="22" t="n"/>
      <c r="C68" s="23" t="n"/>
      <c r="D68" s="23" t="n"/>
      <c r="E68" s="22" t="n"/>
      <c r="F68" s="41" t="n"/>
      <c r="G68" s="42" t="n"/>
      <c r="H68" s="22" t="n"/>
      <c r="I68" s="43" t="n"/>
      <c r="J68" s="44" t="n"/>
      <c r="K68" s="35">
        <f>IF(OR(G68="",I68=""),"",IFERROR(G68*I68*(1-IF(J68="",0,J68)),""))</f>
        <v/>
      </c>
      <c r="L68" s="35">
        <f>IF(K68="","",IF(OR(E68="Commandé",E68="Réalisé"),K68,0))</f>
        <v/>
      </c>
      <c r="M68" s="43" t="n"/>
      <c r="N68" s="35">
        <f>IF(OR(M68="",K68=""),"",M68-K68)</f>
        <v/>
      </c>
      <c r="O68" s="45">
        <f>IF(OR(M68="",K68="",K68=0),"",IFERROR((M68-K68)/K68,""))</f>
        <v/>
      </c>
      <c r="P68" s="23" t="n"/>
      <c r="Q68" s="29">
        <f>IF(C68="","",IF(OR(G68="",I68=""),"Montant incomplet",IF(AND(E68="Réalisé",M68=""),"Réel manquant",IF(AND(E68&lt;&gt;"Annulé",F68=""),"Date manquante",""))))</f>
        <v/>
      </c>
      <c r="R68" s="23" t="n"/>
      <c r="T68">
        <f>IF('Paramètres'!D70="","",'Paramètres'!D70)</f>
        <v/>
      </c>
      <c r="U68">
        <f>IF('Paramètres'!E70="","",'Paramètres'!E70)</f>
        <v/>
      </c>
      <c r="V68">
        <f>IF('Paramètres'!F70="","",'Paramètres'!F70)</f>
        <v/>
      </c>
    </row>
    <row r="69" ht="28" customHeight="1">
      <c r="A69" s="22" t="n"/>
      <c r="B69" s="22" t="n"/>
      <c r="C69" s="23" t="n"/>
      <c r="D69" s="23" t="n"/>
      <c r="E69" s="22" t="n"/>
      <c r="F69" s="41" t="n"/>
      <c r="G69" s="42" t="n"/>
      <c r="H69" s="22" t="n"/>
      <c r="I69" s="43" t="n"/>
      <c r="J69" s="44" t="n"/>
      <c r="K69" s="36">
        <f>IF(OR(G69="",I69=""),"",IFERROR(G69*I69*(1-IF(J69="",0,J69)),""))</f>
        <v/>
      </c>
      <c r="L69" s="36">
        <f>IF(K69="","",IF(OR(E69="Commandé",E69="Réalisé"),K69,0))</f>
        <v/>
      </c>
      <c r="M69" s="43" t="n"/>
      <c r="N69" s="36">
        <f>IF(OR(M69="",K69=""),"",M69-K69)</f>
        <v/>
      </c>
      <c r="O69" s="46">
        <f>IF(OR(M69="",K69="",K69=0),"",IFERROR((M69-K69)/K69,""))</f>
        <v/>
      </c>
      <c r="P69" s="23" t="n"/>
      <c r="Q69" s="3">
        <f>IF(C69="","",IF(OR(G69="",I69=""),"Montant incomplet",IF(AND(E69="Réalisé",M69=""),"Réel manquant",IF(AND(E69&lt;&gt;"Annulé",F69=""),"Date manquante",""))))</f>
        <v/>
      </c>
      <c r="R69" s="23" t="n"/>
      <c r="T69">
        <f>IF('Paramètres'!D71="","",'Paramètres'!D71)</f>
        <v/>
      </c>
      <c r="U69">
        <f>IF('Paramètres'!E71="","",'Paramètres'!E71)</f>
        <v/>
      </c>
      <c r="V69">
        <f>IF('Paramètres'!F71="","",'Paramètres'!F71)</f>
        <v/>
      </c>
    </row>
    <row r="70" ht="28" customHeight="1">
      <c r="A70" s="22" t="n"/>
      <c r="B70" s="22" t="n"/>
      <c r="C70" s="23" t="n"/>
      <c r="D70" s="23" t="n"/>
      <c r="E70" s="22" t="n"/>
      <c r="F70" s="41" t="n"/>
      <c r="G70" s="42" t="n"/>
      <c r="H70" s="22" t="n"/>
      <c r="I70" s="43" t="n"/>
      <c r="J70" s="44" t="n"/>
      <c r="K70" s="35">
        <f>IF(OR(G70="",I70=""),"",IFERROR(G70*I70*(1-IF(J70="",0,J70)),""))</f>
        <v/>
      </c>
      <c r="L70" s="35">
        <f>IF(K70="","",IF(OR(E70="Commandé",E70="Réalisé"),K70,0))</f>
        <v/>
      </c>
      <c r="M70" s="43" t="n"/>
      <c r="N70" s="35">
        <f>IF(OR(M70="",K70=""),"",M70-K70)</f>
        <v/>
      </c>
      <c r="O70" s="45">
        <f>IF(OR(M70="",K70="",K70=0),"",IFERROR((M70-K70)/K70,""))</f>
        <v/>
      </c>
      <c r="P70" s="23" t="n"/>
      <c r="Q70" s="29">
        <f>IF(C70="","",IF(OR(G70="",I70=""),"Montant incomplet",IF(AND(E70="Réalisé",M70=""),"Réel manquant",IF(AND(E70&lt;&gt;"Annulé",F70=""),"Date manquante",""))))</f>
        <v/>
      </c>
      <c r="R70" s="23" t="n"/>
      <c r="T70">
        <f>IF('Paramètres'!D72="","",'Paramètres'!D72)</f>
        <v/>
      </c>
      <c r="U70">
        <f>IF('Paramètres'!E72="","",'Paramètres'!E72)</f>
        <v/>
      </c>
      <c r="V70">
        <f>IF('Paramètres'!F72="","",'Paramètres'!F72)</f>
        <v/>
      </c>
    </row>
    <row r="71" ht="28" customHeight="1">
      <c r="A71" s="22" t="n"/>
      <c r="B71" s="22" t="n"/>
      <c r="C71" s="23" t="n"/>
      <c r="D71" s="23" t="n"/>
      <c r="E71" s="22" t="n"/>
      <c r="F71" s="41" t="n"/>
      <c r="G71" s="42" t="n"/>
      <c r="H71" s="22" t="n"/>
      <c r="I71" s="43" t="n"/>
      <c r="J71" s="44" t="n"/>
      <c r="K71" s="36">
        <f>IF(OR(G71="",I71=""),"",IFERROR(G71*I71*(1-IF(J71="",0,J71)),""))</f>
        <v/>
      </c>
      <c r="L71" s="36">
        <f>IF(K71="","",IF(OR(E71="Commandé",E71="Réalisé"),K71,0))</f>
        <v/>
      </c>
      <c r="M71" s="43" t="n"/>
      <c r="N71" s="36">
        <f>IF(OR(M71="",K71=""),"",M71-K71)</f>
        <v/>
      </c>
      <c r="O71" s="46">
        <f>IF(OR(M71="",K71="",K71=0),"",IFERROR((M71-K71)/K71,""))</f>
        <v/>
      </c>
      <c r="P71" s="23" t="n"/>
      <c r="Q71" s="3">
        <f>IF(C71="","",IF(OR(G71="",I71=""),"Montant incomplet",IF(AND(E71="Réalisé",M71=""),"Réel manquant",IF(AND(E71&lt;&gt;"Annulé",F71=""),"Date manquante",""))))</f>
        <v/>
      </c>
      <c r="R71" s="23" t="n"/>
      <c r="T71">
        <f>IF('Paramètres'!D73="","",'Paramètres'!D73)</f>
        <v/>
      </c>
      <c r="U71">
        <f>IF('Paramètres'!E73="","",'Paramètres'!E73)</f>
        <v/>
      </c>
      <c r="V71">
        <f>IF('Paramètres'!F73="","",'Paramètres'!F73)</f>
        <v/>
      </c>
    </row>
    <row r="72" ht="28" customHeight="1">
      <c r="A72" s="22" t="n"/>
      <c r="B72" s="22" t="n"/>
      <c r="C72" s="23" t="n"/>
      <c r="D72" s="23" t="n"/>
      <c r="E72" s="22" t="n"/>
      <c r="F72" s="41" t="n"/>
      <c r="G72" s="42" t="n"/>
      <c r="H72" s="22" t="n"/>
      <c r="I72" s="43" t="n"/>
      <c r="J72" s="44" t="n"/>
      <c r="K72" s="35">
        <f>IF(OR(G72="",I72=""),"",IFERROR(G72*I72*(1-IF(J72="",0,J72)),""))</f>
        <v/>
      </c>
      <c r="L72" s="35">
        <f>IF(K72="","",IF(OR(E72="Commandé",E72="Réalisé"),K72,0))</f>
        <v/>
      </c>
      <c r="M72" s="43" t="n"/>
      <c r="N72" s="35">
        <f>IF(OR(M72="",K72=""),"",M72-K72)</f>
        <v/>
      </c>
      <c r="O72" s="45">
        <f>IF(OR(M72="",K72="",K72=0),"",IFERROR((M72-K72)/K72,""))</f>
        <v/>
      </c>
      <c r="P72" s="23" t="n"/>
      <c r="Q72" s="29">
        <f>IF(C72="","",IF(OR(G72="",I72=""),"Montant incomplet",IF(AND(E72="Réalisé",M72=""),"Réel manquant",IF(AND(E72&lt;&gt;"Annulé",F72=""),"Date manquante",""))))</f>
        <v/>
      </c>
      <c r="R72" s="23" t="n"/>
      <c r="T72">
        <f>IF('Paramètres'!D74="","",'Paramètres'!D74)</f>
        <v/>
      </c>
      <c r="U72">
        <f>IF('Paramètres'!E74="","",'Paramètres'!E74)</f>
        <v/>
      </c>
      <c r="V72">
        <f>IF('Paramètres'!F74="","",'Paramètres'!F74)</f>
        <v/>
      </c>
    </row>
    <row r="73" ht="28" customHeight="1">
      <c r="A73" s="22" t="n"/>
      <c r="B73" s="22" t="n"/>
      <c r="C73" s="23" t="n"/>
      <c r="D73" s="23" t="n"/>
      <c r="E73" s="22" t="n"/>
      <c r="F73" s="41" t="n"/>
      <c r="G73" s="42" t="n"/>
      <c r="H73" s="22" t="n"/>
      <c r="I73" s="43" t="n"/>
      <c r="J73" s="44" t="n"/>
      <c r="K73" s="36">
        <f>IF(OR(G73="",I73=""),"",IFERROR(G73*I73*(1-IF(J73="",0,J73)),""))</f>
        <v/>
      </c>
      <c r="L73" s="36">
        <f>IF(K73="","",IF(OR(E73="Commandé",E73="Réalisé"),K73,0))</f>
        <v/>
      </c>
      <c r="M73" s="43" t="n"/>
      <c r="N73" s="36">
        <f>IF(OR(M73="",K73=""),"",M73-K73)</f>
        <v/>
      </c>
      <c r="O73" s="46">
        <f>IF(OR(M73="",K73="",K73=0),"",IFERROR((M73-K73)/K73,""))</f>
        <v/>
      </c>
      <c r="P73" s="23" t="n"/>
      <c r="Q73" s="3">
        <f>IF(C73="","",IF(OR(G73="",I73=""),"Montant incomplet",IF(AND(E73="Réalisé",M73=""),"Réel manquant",IF(AND(E73&lt;&gt;"Annulé",F73=""),"Date manquante",""))))</f>
        <v/>
      </c>
      <c r="R73" s="23" t="n"/>
      <c r="T73">
        <f>IF('Paramètres'!D75="","",'Paramètres'!D75)</f>
        <v/>
      </c>
      <c r="U73">
        <f>IF('Paramètres'!E75="","",'Paramètres'!E75)</f>
        <v/>
      </c>
      <c r="V73">
        <f>IF('Paramètres'!F75="","",'Paramètres'!F75)</f>
        <v/>
      </c>
    </row>
    <row r="74" ht="28" customHeight="1">
      <c r="A74" s="22" t="n"/>
      <c r="B74" s="22" t="n"/>
      <c r="C74" s="23" t="n"/>
      <c r="D74" s="23" t="n"/>
      <c r="E74" s="22" t="n"/>
      <c r="F74" s="41" t="n"/>
      <c r="G74" s="42" t="n"/>
      <c r="H74" s="22" t="n"/>
      <c r="I74" s="43" t="n"/>
      <c r="J74" s="44" t="n"/>
      <c r="K74" s="35">
        <f>IF(OR(G74="",I74=""),"",IFERROR(G74*I74*(1-IF(J74="",0,J74)),""))</f>
        <v/>
      </c>
      <c r="L74" s="35">
        <f>IF(K74="","",IF(OR(E74="Commandé",E74="Réalisé"),K74,0))</f>
        <v/>
      </c>
      <c r="M74" s="43" t="n"/>
      <c r="N74" s="35">
        <f>IF(OR(M74="",K74=""),"",M74-K74)</f>
        <v/>
      </c>
      <c r="O74" s="45">
        <f>IF(OR(M74="",K74="",K74=0),"",IFERROR((M74-K74)/K74,""))</f>
        <v/>
      </c>
      <c r="P74" s="23" t="n"/>
      <c r="Q74" s="29">
        <f>IF(C74="","",IF(OR(G74="",I74=""),"Montant incomplet",IF(AND(E74="Réalisé",M74=""),"Réel manquant",IF(AND(E74&lt;&gt;"Annulé",F74=""),"Date manquante",""))))</f>
        <v/>
      </c>
      <c r="R74" s="23" t="n"/>
      <c r="T74">
        <f>IF('Paramètres'!D76="","",'Paramètres'!D76)</f>
        <v/>
      </c>
      <c r="U74">
        <f>IF('Paramètres'!E76="","",'Paramètres'!E76)</f>
        <v/>
      </c>
      <c r="V74">
        <f>IF('Paramètres'!F76="","",'Paramètres'!F76)</f>
        <v/>
      </c>
    </row>
    <row r="75" ht="28" customHeight="1">
      <c r="A75" s="22" t="n"/>
      <c r="B75" s="22" t="n"/>
      <c r="C75" s="23" t="n"/>
      <c r="D75" s="23" t="n"/>
      <c r="E75" s="22" t="n"/>
      <c r="F75" s="41" t="n"/>
      <c r="G75" s="42" t="n"/>
      <c r="H75" s="22" t="n"/>
      <c r="I75" s="43" t="n"/>
      <c r="J75" s="44" t="n"/>
      <c r="K75" s="36">
        <f>IF(OR(G75="",I75=""),"",IFERROR(G75*I75*(1-IF(J75="",0,J75)),""))</f>
        <v/>
      </c>
      <c r="L75" s="36">
        <f>IF(K75="","",IF(OR(E75="Commandé",E75="Réalisé"),K75,0))</f>
        <v/>
      </c>
      <c r="M75" s="43" t="n"/>
      <c r="N75" s="36">
        <f>IF(OR(M75="",K75=""),"",M75-K75)</f>
        <v/>
      </c>
      <c r="O75" s="46">
        <f>IF(OR(M75="",K75="",K75=0),"",IFERROR((M75-K75)/K75,""))</f>
        <v/>
      </c>
      <c r="P75" s="23" t="n"/>
      <c r="Q75" s="3">
        <f>IF(C75="","",IF(OR(G75="",I75=""),"Montant incomplet",IF(AND(E75="Réalisé",M75=""),"Réel manquant",IF(AND(E75&lt;&gt;"Annulé",F75=""),"Date manquante",""))))</f>
        <v/>
      </c>
      <c r="R75" s="23" t="n"/>
      <c r="T75">
        <f>IF('Paramètres'!D77="","",'Paramètres'!D77)</f>
        <v/>
      </c>
      <c r="U75">
        <f>IF('Paramètres'!E77="","",'Paramètres'!E77)</f>
        <v/>
      </c>
      <c r="V75">
        <f>IF('Paramètres'!F77="","",'Paramètres'!F77)</f>
        <v/>
      </c>
    </row>
    <row r="76" ht="28" customHeight="1">
      <c r="A76" s="22" t="n"/>
      <c r="B76" s="22" t="n"/>
      <c r="C76" s="23" t="n"/>
      <c r="D76" s="23" t="n"/>
      <c r="E76" s="22" t="n"/>
      <c r="F76" s="41" t="n"/>
      <c r="G76" s="42" t="n"/>
      <c r="H76" s="22" t="n"/>
      <c r="I76" s="43" t="n"/>
      <c r="J76" s="44" t="n"/>
      <c r="K76" s="35">
        <f>IF(OR(G76="",I76=""),"",IFERROR(G76*I76*(1-IF(J76="",0,J76)),""))</f>
        <v/>
      </c>
      <c r="L76" s="35">
        <f>IF(K76="","",IF(OR(E76="Commandé",E76="Réalisé"),K76,0))</f>
        <v/>
      </c>
      <c r="M76" s="43" t="n"/>
      <c r="N76" s="35">
        <f>IF(OR(M76="",K76=""),"",M76-K76)</f>
        <v/>
      </c>
      <c r="O76" s="45">
        <f>IF(OR(M76="",K76="",K76=0),"",IFERROR((M76-K76)/K76,""))</f>
        <v/>
      </c>
      <c r="P76" s="23" t="n"/>
      <c r="Q76" s="29">
        <f>IF(C76="","",IF(OR(G76="",I76=""),"Montant incomplet",IF(AND(E76="Réalisé",M76=""),"Réel manquant",IF(AND(E76&lt;&gt;"Annulé",F76=""),"Date manquante",""))))</f>
        <v/>
      </c>
      <c r="R76" s="23" t="n"/>
      <c r="T76">
        <f>IF('Paramètres'!D78="","",'Paramètres'!D78)</f>
        <v/>
      </c>
      <c r="U76">
        <f>IF('Paramètres'!E78="","",'Paramètres'!E78)</f>
        <v/>
      </c>
      <c r="V76">
        <f>IF('Paramètres'!F78="","",'Paramètres'!F78)</f>
        <v/>
      </c>
    </row>
    <row r="77" ht="28" customHeight="1">
      <c r="A77" s="22" t="n"/>
      <c r="B77" s="22" t="n"/>
      <c r="C77" s="23" t="n"/>
      <c r="D77" s="23" t="n"/>
      <c r="E77" s="22" t="n"/>
      <c r="F77" s="41" t="n"/>
      <c r="G77" s="42" t="n"/>
      <c r="H77" s="22" t="n"/>
      <c r="I77" s="43" t="n"/>
      <c r="J77" s="44" t="n"/>
      <c r="K77" s="36">
        <f>IF(OR(G77="",I77=""),"",IFERROR(G77*I77*(1-IF(J77="",0,J77)),""))</f>
        <v/>
      </c>
      <c r="L77" s="36">
        <f>IF(K77="","",IF(OR(E77="Commandé",E77="Réalisé"),K77,0))</f>
        <v/>
      </c>
      <c r="M77" s="43" t="n"/>
      <c r="N77" s="36">
        <f>IF(OR(M77="",K77=""),"",M77-K77)</f>
        <v/>
      </c>
      <c r="O77" s="46">
        <f>IF(OR(M77="",K77="",K77=0),"",IFERROR((M77-K77)/K77,""))</f>
        <v/>
      </c>
      <c r="P77" s="23" t="n"/>
      <c r="Q77" s="3">
        <f>IF(C77="","",IF(OR(G77="",I77=""),"Montant incomplet",IF(AND(E77="Réalisé",M77=""),"Réel manquant",IF(AND(E77&lt;&gt;"Annulé",F77=""),"Date manquante",""))))</f>
        <v/>
      </c>
      <c r="R77" s="23" t="n"/>
      <c r="T77">
        <f>IF('Paramètres'!D79="","",'Paramètres'!D79)</f>
        <v/>
      </c>
      <c r="U77">
        <f>IF('Paramètres'!E79="","",'Paramètres'!E79)</f>
        <v/>
      </c>
      <c r="V77">
        <f>IF('Paramètres'!F79="","",'Paramètres'!F79)</f>
        <v/>
      </c>
    </row>
    <row r="78" ht="28" customHeight="1">
      <c r="A78" s="22" t="n"/>
      <c r="B78" s="22" t="n"/>
      <c r="C78" s="23" t="n"/>
      <c r="D78" s="23" t="n"/>
      <c r="E78" s="22" t="n"/>
      <c r="F78" s="41" t="n"/>
      <c r="G78" s="42" t="n"/>
      <c r="H78" s="22" t="n"/>
      <c r="I78" s="43" t="n"/>
      <c r="J78" s="44" t="n"/>
      <c r="K78" s="35">
        <f>IF(OR(G78="",I78=""),"",IFERROR(G78*I78*(1-IF(J78="",0,J78)),""))</f>
        <v/>
      </c>
      <c r="L78" s="35">
        <f>IF(K78="","",IF(OR(E78="Commandé",E78="Réalisé"),K78,0))</f>
        <v/>
      </c>
      <c r="M78" s="43" t="n"/>
      <c r="N78" s="35">
        <f>IF(OR(M78="",K78=""),"",M78-K78)</f>
        <v/>
      </c>
      <c r="O78" s="45">
        <f>IF(OR(M78="",K78="",K78=0),"",IFERROR((M78-K78)/K78,""))</f>
        <v/>
      </c>
      <c r="P78" s="23" t="n"/>
      <c r="Q78" s="29">
        <f>IF(C78="","",IF(OR(G78="",I78=""),"Montant incomplet",IF(AND(E78="Réalisé",M78=""),"Réel manquant",IF(AND(E78&lt;&gt;"Annulé",F78=""),"Date manquante",""))))</f>
        <v/>
      </c>
      <c r="R78" s="23" t="n"/>
      <c r="T78">
        <f>IF('Paramètres'!D80="","",'Paramètres'!D80)</f>
        <v/>
      </c>
      <c r="U78">
        <f>IF('Paramètres'!E80="","",'Paramètres'!E80)</f>
        <v/>
      </c>
      <c r="V78">
        <f>IF('Paramètres'!F80="","",'Paramètres'!F80)</f>
        <v/>
      </c>
    </row>
    <row r="79" ht="28" customHeight="1">
      <c r="A79" s="22" t="n"/>
      <c r="B79" s="22" t="n"/>
      <c r="C79" s="23" t="n"/>
      <c r="D79" s="23" t="n"/>
      <c r="E79" s="22" t="n"/>
      <c r="F79" s="41" t="n"/>
      <c r="G79" s="42" t="n"/>
      <c r="H79" s="22" t="n"/>
      <c r="I79" s="43" t="n"/>
      <c r="J79" s="44" t="n"/>
      <c r="K79" s="36">
        <f>IF(OR(G79="",I79=""),"",IFERROR(G79*I79*(1-IF(J79="",0,J79)),""))</f>
        <v/>
      </c>
      <c r="L79" s="36">
        <f>IF(K79="","",IF(OR(E79="Commandé",E79="Réalisé"),K79,0))</f>
        <v/>
      </c>
      <c r="M79" s="43" t="n"/>
      <c r="N79" s="36">
        <f>IF(OR(M79="",K79=""),"",M79-K79)</f>
        <v/>
      </c>
      <c r="O79" s="46">
        <f>IF(OR(M79="",K79="",K79=0),"",IFERROR((M79-K79)/K79,""))</f>
        <v/>
      </c>
      <c r="P79" s="23" t="n"/>
      <c r="Q79" s="3">
        <f>IF(C79="","",IF(OR(G79="",I79=""),"Montant incomplet",IF(AND(E79="Réalisé",M79=""),"Réel manquant",IF(AND(E79&lt;&gt;"Annulé",F79=""),"Date manquante",""))))</f>
        <v/>
      </c>
      <c r="R79" s="23" t="n"/>
      <c r="T79">
        <f>IF('Paramètres'!D81="","",'Paramètres'!D81)</f>
        <v/>
      </c>
      <c r="U79">
        <f>IF('Paramètres'!E81="","",'Paramètres'!E81)</f>
        <v/>
      </c>
      <c r="V79">
        <f>IF('Paramètres'!F81="","",'Paramètres'!F81)</f>
        <v/>
      </c>
    </row>
    <row r="80" ht="28" customHeight="1">
      <c r="A80" s="22" t="n"/>
      <c r="B80" s="22" t="n"/>
      <c r="C80" s="23" t="n"/>
      <c r="D80" s="23" t="n"/>
      <c r="E80" s="22" t="n"/>
      <c r="F80" s="41" t="n"/>
      <c r="G80" s="42" t="n"/>
      <c r="H80" s="22" t="n"/>
      <c r="I80" s="43" t="n"/>
      <c r="J80" s="44" t="n"/>
      <c r="K80" s="35">
        <f>IF(OR(G80="",I80=""),"",IFERROR(G80*I80*(1-IF(J80="",0,J80)),""))</f>
        <v/>
      </c>
      <c r="L80" s="35">
        <f>IF(K80="","",IF(OR(E80="Commandé",E80="Réalisé"),K80,0))</f>
        <v/>
      </c>
      <c r="M80" s="43" t="n"/>
      <c r="N80" s="35">
        <f>IF(OR(M80="",K80=""),"",M80-K80)</f>
        <v/>
      </c>
      <c r="O80" s="45">
        <f>IF(OR(M80="",K80="",K80=0),"",IFERROR((M80-K80)/K80,""))</f>
        <v/>
      </c>
      <c r="P80" s="23" t="n"/>
      <c r="Q80" s="29">
        <f>IF(C80="","",IF(OR(G80="",I80=""),"Montant incomplet",IF(AND(E80="Réalisé",M80=""),"Réel manquant",IF(AND(E80&lt;&gt;"Annulé",F80=""),"Date manquante",""))))</f>
        <v/>
      </c>
      <c r="R80" s="23" t="n"/>
      <c r="T80">
        <f>IF('Paramètres'!D82="","",'Paramètres'!D82)</f>
        <v/>
      </c>
      <c r="U80">
        <f>IF('Paramètres'!E82="","",'Paramètres'!E82)</f>
        <v/>
      </c>
      <c r="V80">
        <f>IF('Paramètres'!F82="","",'Paramètres'!F82)</f>
        <v/>
      </c>
    </row>
    <row r="81" ht="28" customHeight="1">
      <c r="A81" s="22" t="n"/>
      <c r="B81" s="22" t="n"/>
      <c r="C81" s="23" t="n"/>
      <c r="D81" s="23" t="n"/>
      <c r="E81" s="22" t="n"/>
      <c r="F81" s="41" t="n"/>
      <c r="G81" s="42" t="n"/>
      <c r="H81" s="22" t="n"/>
      <c r="I81" s="43" t="n"/>
      <c r="J81" s="44" t="n"/>
      <c r="K81" s="36">
        <f>IF(OR(G81="",I81=""),"",IFERROR(G81*I81*(1-IF(J81="",0,J81)),""))</f>
        <v/>
      </c>
      <c r="L81" s="36">
        <f>IF(K81="","",IF(OR(E81="Commandé",E81="Réalisé"),K81,0))</f>
        <v/>
      </c>
      <c r="M81" s="43" t="n"/>
      <c r="N81" s="36">
        <f>IF(OR(M81="",K81=""),"",M81-K81)</f>
        <v/>
      </c>
      <c r="O81" s="46">
        <f>IF(OR(M81="",K81="",K81=0),"",IFERROR((M81-K81)/K81,""))</f>
        <v/>
      </c>
      <c r="P81" s="23" t="n"/>
      <c r="Q81" s="3">
        <f>IF(C81="","",IF(OR(G81="",I81=""),"Montant incomplet",IF(AND(E81="Réalisé",M81=""),"Réel manquant",IF(AND(E81&lt;&gt;"Annulé",F81=""),"Date manquante",""))))</f>
        <v/>
      </c>
      <c r="R81" s="23" t="n"/>
      <c r="T81">
        <f>IF('Paramètres'!D83="","",'Paramètres'!D83)</f>
        <v/>
      </c>
      <c r="U81">
        <f>IF('Paramètres'!E83="","",'Paramètres'!E83)</f>
        <v/>
      </c>
      <c r="V81">
        <f>IF('Paramètres'!F83="","",'Paramètres'!F83)</f>
        <v/>
      </c>
    </row>
    <row r="82" ht="28" customHeight="1">
      <c r="A82" s="22" t="n"/>
      <c r="B82" s="22" t="n"/>
      <c r="C82" s="23" t="n"/>
      <c r="D82" s="23" t="n"/>
      <c r="E82" s="22" t="n"/>
      <c r="F82" s="41" t="n"/>
      <c r="G82" s="42" t="n"/>
      <c r="H82" s="22" t="n"/>
      <c r="I82" s="43" t="n"/>
      <c r="J82" s="44" t="n"/>
      <c r="K82" s="35">
        <f>IF(OR(G82="",I82=""),"",IFERROR(G82*I82*(1-IF(J82="",0,J82)),""))</f>
        <v/>
      </c>
      <c r="L82" s="35">
        <f>IF(K82="","",IF(OR(E82="Commandé",E82="Réalisé"),K82,0))</f>
        <v/>
      </c>
      <c r="M82" s="43" t="n"/>
      <c r="N82" s="35">
        <f>IF(OR(M82="",K82=""),"",M82-K82)</f>
        <v/>
      </c>
      <c r="O82" s="45">
        <f>IF(OR(M82="",K82="",K82=0),"",IFERROR((M82-K82)/K82,""))</f>
        <v/>
      </c>
      <c r="P82" s="23" t="n"/>
      <c r="Q82" s="29">
        <f>IF(C82="","",IF(OR(G82="",I82=""),"Montant incomplet",IF(AND(E82="Réalisé",M82=""),"Réel manquant",IF(AND(E82&lt;&gt;"Annulé",F82=""),"Date manquante",""))))</f>
        <v/>
      </c>
      <c r="R82" s="23" t="n"/>
      <c r="T82">
        <f>IF('Paramètres'!D84="","",'Paramètres'!D84)</f>
        <v/>
      </c>
      <c r="U82">
        <f>IF('Paramètres'!E84="","",'Paramètres'!E84)</f>
        <v/>
      </c>
      <c r="V82">
        <f>IF('Paramètres'!F84="","",'Paramètres'!F84)</f>
        <v/>
      </c>
    </row>
    <row r="83" ht="28" customHeight="1">
      <c r="A83" s="22" t="n"/>
      <c r="B83" s="22" t="n"/>
      <c r="C83" s="23" t="n"/>
      <c r="D83" s="23" t="n"/>
      <c r="E83" s="22" t="n"/>
      <c r="F83" s="41" t="n"/>
      <c r="G83" s="42" t="n"/>
      <c r="H83" s="22" t="n"/>
      <c r="I83" s="43" t="n"/>
      <c r="J83" s="44" t="n"/>
      <c r="K83" s="36">
        <f>IF(OR(G83="",I83=""),"",IFERROR(G83*I83*(1-IF(J83="",0,J83)),""))</f>
        <v/>
      </c>
      <c r="L83" s="36">
        <f>IF(K83="","",IF(OR(E83="Commandé",E83="Réalisé"),K83,0))</f>
        <v/>
      </c>
      <c r="M83" s="43" t="n"/>
      <c r="N83" s="36">
        <f>IF(OR(M83="",K83=""),"",M83-K83)</f>
        <v/>
      </c>
      <c r="O83" s="46">
        <f>IF(OR(M83="",K83="",K83=0),"",IFERROR((M83-K83)/K83,""))</f>
        <v/>
      </c>
      <c r="P83" s="23" t="n"/>
      <c r="Q83" s="3">
        <f>IF(C83="","",IF(OR(G83="",I83=""),"Montant incomplet",IF(AND(E83="Réalisé",M83=""),"Réel manquant",IF(AND(E83&lt;&gt;"Annulé",F83=""),"Date manquante",""))))</f>
        <v/>
      </c>
      <c r="R83" s="23" t="n"/>
      <c r="T83">
        <f>IF('Paramètres'!D85="","",'Paramètres'!D85)</f>
        <v/>
      </c>
      <c r="U83">
        <f>IF('Paramètres'!E85="","",'Paramètres'!E85)</f>
        <v/>
      </c>
      <c r="V83">
        <f>IF('Paramètres'!F85="","",'Paramètres'!F85)</f>
        <v/>
      </c>
    </row>
    <row r="84" ht="28" customHeight="1">
      <c r="A84" s="22" t="n"/>
      <c r="B84" s="22" t="n"/>
      <c r="C84" s="23" t="n"/>
      <c r="D84" s="23" t="n"/>
      <c r="E84" s="22" t="n"/>
      <c r="F84" s="41" t="n"/>
      <c r="G84" s="42" t="n"/>
      <c r="H84" s="22" t="n"/>
      <c r="I84" s="43" t="n"/>
      <c r="J84" s="44" t="n"/>
      <c r="K84" s="35">
        <f>IF(OR(G84="",I84=""),"",IFERROR(G84*I84*(1-IF(J84="",0,J84)),""))</f>
        <v/>
      </c>
      <c r="L84" s="35">
        <f>IF(K84="","",IF(OR(E84="Commandé",E84="Réalisé"),K84,0))</f>
        <v/>
      </c>
      <c r="M84" s="43" t="n"/>
      <c r="N84" s="35">
        <f>IF(OR(M84="",K84=""),"",M84-K84)</f>
        <v/>
      </c>
      <c r="O84" s="45">
        <f>IF(OR(M84="",K84="",K84=0),"",IFERROR((M84-K84)/K84,""))</f>
        <v/>
      </c>
      <c r="P84" s="23" t="n"/>
      <c r="Q84" s="29">
        <f>IF(C84="","",IF(OR(G84="",I84=""),"Montant incomplet",IF(AND(E84="Réalisé",M84=""),"Réel manquant",IF(AND(E84&lt;&gt;"Annulé",F84=""),"Date manquante",""))))</f>
        <v/>
      </c>
      <c r="R84" s="23" t="n"/>
      <c r="T84">
        <f>IF('Paramètres'!D86="","",'Paramètres'!D86)</f>
        <v/>
      </c>
      <c r="U84">
        <f>IF('Paramètres'!E86="","",'Paramètres'!E86)</f>
        <v/>
      </c>
      <c r="V84">
        <f>IF('Paramètres'!F86="","",'Paramètres'!F86)</f>
        <v/>
      </c>
    </row>
    <row r="85" ht="28" customHeight="1">
      <c r="A85" s="22" t="n"/>
      <c r="B85" s="22" t="n"/>
      <c r="C85" s="23" t="n"/>
      <c r="D85" s="23" t="n"/>
      <c r="E85" s="22" t="n"/>
      <c r="F85" s="41" t="n"/>
      <c r="G85" s="42" t="n"/>
      <c r="H85" s="22" t="n"/>
      <c r="I85" s="43" t="n"/>
      <c r="J85" s="44" t="n"/>
      <c r="K85" s="36">
        <f>IF(OR(G85="",I85=""),"",IFERROR(G85*I85*(1-IF(J85="",0,J85)),""))</f>
        <v/>
      </c>
      <c r="L85" s="36">
        <f>IF(K85="","",IF(OR(E85="Commandé",E85="Réalisé"),K85,0))</f>
        <v/>
      </c>
      <c r="M85" s="43" t="n"/>
      <c r="N85" s="36">
        <f>IF(OR(M85="",K85=""),"",M85-K85)</f>
        <v/>
      </c>
      <c r="O85" s="46">
        <f>IF(OR(M85="",K85="",K85=0),"",IFERROR((M85-K85)/K85,""))</f>
        <v/>
      </c>
      <c r="P85" s="23" t="n"/>
      <c r="Q85" s="3">
        <f>IF(C85="","",IF(OR(G85="",I85=""),"Montant incomplet",IF(AND(E85="Réalisé",M85=""),"Réel manquant",IF(AND(E85&lt;&gt;"Annulé",F85=""),"Date manquante",""))))</f>
        <v/>
      </c>
      <c r="R85" s="23" t="n"/>
      <c r="T85">
        <f>IF('Paramètres'!D87="","",'Paramètres'!D87)</f>
        <v/>
      </c>
      <c r="U85">
        <f>IF('Paramètres'!E87="","",'Paramètres'!E87)</f>
        <v/>
      </c>
      <c r="V85">
        <f>IF('Paramètres'!F87="","",'Paramètres'!F87)</f>
        <v/>
      </c>
    </row>
    <row r="86" ht="28" customHeight="1">
      <c r="A86" s="22" t="n"/>
      <c r="B86" s="22" t="n"/>
      <c r="C86" s="23" t="n"/>
      <c r="D86" s="23" t="n"/>
      <c r="E86" s="22" t="n"/>
      <c r="F86" s="41" t="n"/>
      <c r="G86" s="42" t="n"/>
      <c r="H86" s="22" t="n"/>
      <c r="I86" s="43" t="n"/>
      <c r="J86" s="44" t="n"/>
      <c r="K86" s="35">
        <f>IF(OR(G86="",I86=""),"",IFERROR(G86*I86*(1-IF(J86="",0,J86)),""))</f>
        <v/>
      </c>
      <c r="L86" s="35">
        <f>IF(K86="","",IF(OR(E86="Commandé",E86="Réalisé"),K86,0))</f>
        <v/>
      </c>
      <c r="M86" s="43" t="n"/>
      <c r="N86" s="35">
        <f>IF(OR(M86="",K86=""),"",M86-K86)</f>
        <v/>
      </c>
      <c r="O86" s="45">
        <f>IF(OR(M86="",K86="",K86=0),"",IFERROR((M86-K86)/K86,""))</f>
        <v/>
      </c>
      <c r="P86" s="23" t="n"/>
      <c r="Q86" s="29">
        <f>IF(C86="","",IF(OR(G86="",I86=""),"Montant incomplet",IF(AND(E86="Réalisé",M86=""),"Réel manquant",IF(AND(E86&lt;&gt;"Annulé",F86=""),"Date manquante",""))))</f>
        <v/>
      </c>
      <c r="R86" s="23" t="n"/>
      <c r="T86">
        <f>IF('Paramètres'!D88="","",'Paramètres'!D88)</f>
        <v/>
      </c>
      <c r="U86">
        <f>IF('Paramètres'!E88="","",'Paramètres'!E88)</f>
        <v/>
      </c>
      <c r="V86">
        <f>IF('Paramètres'!F88="","",'Paramètres'!F88)</f>
        <v/>
      </c>
    </row>
    <row r="87" ht="28" customHeight="1">
      <c r="A87" s="22" t="n"/>
      <c r="B87" s="22" t="n"/>
      <c r="C87" s="23" t="n"/>
      <c r="D87" s="23" t="n"/>
      <c r="E87" s="22" t="n"/>
      <c r="F87" s="41" t="n"/>
      <c r="G87" s="42" t="n"/>
      <c r="H87" s="22" t="n"/>
      <c r="I87" s="43" t="n"/>
      <c r="J87" s="44" t="n"/>
      <c r="K87" s="36">
        <f>IF(OR(G87="",I87=""),"",IFERROR(G87*I87*(1-IF(J87="",0,J87)),""))</f>
        <v/>
      </c>
      <c r="L87" s="36">
        <f>IF(K87="","",IF(OR(E87="Commandé",E87="Réalisé"),K87,0))</f>
        <v/>
      </c>
      <c r="M87" s="43" t="n"/>
      <c r="N87" s="36">
        <f>IF(OR(M87="",K87=""),"",M87-K87)</f>
        <v/>
      </c>
      <c r="O87" s="46">
        <f>IF(OR(M87="",K87="",K87=0),"",IFERROR((M87-K87)/K87,""))</f>
        <v/>
      </c>
      <c r="P87" s="23" t="n"/>
      <c r="Q87" s="3">
        <f>IF(C87="","",IF(OR(G87="",I87=""),"Montant incomplet",IF(AND(E87="Réalisé",M87=""),"Réel manquant",IF(AND(E87&lt;&gt;"Annulé",F87=""),"Date manquante",""))))</f>
        <v/>
      </c>
      <c r="R87" s="23" t="n"/>
      <c r="T87">
        <f>IF('Paramètres'!D89="","",'Paramètres'!D89)</f>
        <v/>
      </c>
      <c r="U87">
        <f>IF('Paramètres'!E89="","",'Paramètres'!E89)</f>
        <v/>
      </c>
      <c r="V87">
        <f>IF('Paramètres'!F89="","",'Paramètres'!F89)</f>
        <v/>
      </c>
    </row>
    <row r="88" ht="28" customHeight="1">
      <c r="A88" s="22" t="n"/>
      <c r="B88" s="22" t="n"/>
      <c r="C88" s="23" t="n"/>
      <c r="D88" s="23" t="n"/>
      <c r="E88" s="22" t="n"/>
      <c r="F88" s="41" t="n"/>
      <c r="G88" s="42" t="n"/>
      <c r="H88" s="22" t="n"/>
      <c r="I88" s="43" t="n"/>
      <c r="J88" s="44" t="n"/>
      <c r="K88" s="35">
        <f>IF(OR(G88="",I88=""),"",IFERROR(G88*I88*(1-IF(J88="",0,J88)),""))</f>
        <v/>
      </c>
      <c r="L88" s="35">
        <f>IF(K88="","",IF(OR(E88="Commandé",E88="Réalisé"),K88,0))</f>
        <v/>
      </c>
      <c r="M88" s="43" t="n"/>
      <c r="N88" s="35">
        <f>IF(OR(M88="",K88=""),"",M88-K88)</f>
        <v/>
      </c>
      <c r="O88" s="45">
        <f>IF(OR(M88="",K88="",K88=0),"",IFERROR((M88-K88)/K88,""))</f>
        <v/>
      </c>
      <c r="P88" s="23" t="n"/>
      <c r="Q88" s="29">
        <f>IF(C88="","",IF(OR(G88="",I88=""),"Montant incomplet",IF(AND(E88="Réalisé",M88=""),"Réel manquant",IF(AND(E88&lt;&gt;"Annulé",F88=""),"Date manquante",""))))</f>
        <v/>
      </c>
      <c r="R88" s="23" t="n"/>
      <c r="T88">
        <f>IF('Paramètres'!D90="","",'Paramètres'!D90)</f>
        <v/>
      </c>
      <c r="U88">
        <f>IF('Paramètres'!E90="","",'Paramètres'!E90)</f>
        <v/>
      </c>
      <c r="V88">
        <f>IF('Paramètres'!F90="","",'Paramètres'!F90)</f>
        <v/>
      </c>
    </row>
    <row r="89" ht="28" customHeight="1">
      <c r="A89" s="22" t="n"/>
      <c r="B89" s="22" t="n"/>
      <c r="C89" s="23" t="n"/>
      <c r="D89" s="23" t="n"/>
      <c r="E89" s="22" t="n"/>
      <c r="F89" s="41" t="n"/>
      <c r="G89" s="42" t="n"/>
      <c r="H89" s="22" t="n"/>
      <c r="I89" s="43" t="n"/>
      <c r="J89" s="44" t="n"/>
      <c r="K89" s="36">
        <f>IF(OR(G89="",I89=""),"",IFERROR(G89*I89*(1-IF(J89="",0,J89)),""))</f>
        <v/>
      </c>
      <c r="L89" s="36">
        <f>IF(K89="","",IF(OR(E89="Commandé",E89="Réalisé"),K89,0))</f>
        <v/>
      </c>
      <c r="M89" s="43" t="n"/>
      <c r="N89" s="36">
        <f>IF(OR(M89="",K89=""),"",M89-K89)</f>
        <v/>
      </c>
      <c r="O89" s="46">
        <f>IF(OR(M89="",K89="",K89=0),"",IFERROR((M89-K89)/K89,""))</f>
        <v/>
      </c>
      <c r="P89" s="23" t="n"/>
      <c r="Q89" s="3">
        <f>IF(C89="","",IF(OR(G89="",I89=""),"Montant incomplet",IF(AND(E89="Réalisé",M89=""),"Réel manquant",IF(AND(E89&lt;&gt;"Annulé",F89=""),"Date manquante",""))))</f>
        <v/>
      </c>
      <c r="R89" s="23" t="n"/>
      <c r="T89">
        <f>IF('Paramètres'!D91="","",'Paramètres'!D91)</f>
        <v/>
      </c>
      <c r="U89">
        <f>IF('Paramètres'!E91="","",'Paramètres'!E91)</f>
        <v/>
      </c>
      <c r="V89">
        <f>IF('Paramètres'!F91="","",'Paramètres'!F91)</f>
        <v/>
      </c>
    </row>
    <row r="90" ht="28" customHeight="1">
      <c r="A90" s="22" t="n"/>
      <c r="B90" s="22" t="n"/>
      <c r="C90" s="23" t="n"/>
      <c r="D90" s="23" t="n"/>
      <c r="E90" s="22" t="n"/>
      <c r="F90" s="41" t="n"/>
      <c r="G90" s="42" t="n"/>
      <c r="H90" s="22" t="n"/>
      <c r="I90" s="43" t="n"/>
      <c r="J90" s="44" t="n"/>
      <c r="K90" s="35">
        <f>IF(OR(G90="",I90=""),"",IFERROR(G90*I90*(1-IF(J90="",0,J90)),""))</f>
        <v/>
      </c>
      <c r="L90" s="35">
        <f>IF(K90="","",IF(OR(E90="Commandé",E90="Réalisé"),K90,0))</f>
        <v/>
      </c>
      <c r="M90" s="43" t="n"/>
      <c r="N90" s="35">
        <f>IF(OR(M90="",K90=""),"",M90-K90)</f>
        <v/>
      </c>
      <c r="O90" s="45">
        <f>IF(OR(M90="",K90="",K90=0),"",IFERROR((M90-K90)/K90,""))</f>
        <v/>
      </c>
      <c r="P90" s="23" t="n"/>
      <c r="Q90" s="29">
        <f>IF(C90="","",IF(OR(G90="",I90=""),"Montant incomplet",IF(AND(E90="Réalisé",M90=""),"Réel manquant",IF(AND(E90&lt;&gt;"Annulé",F90=""),"Date manquante",""))))</f>
        <v/>
      </c>
      <c r="R90" s="23" t="n"/>
      <c r="T90">
        <f>IF('Paramètres'!D92="","",'Paramètres'!D92)</f>
        <v/>
      </c>
      <c r="U90">
        <f>IF('Paramètres'!E92="","",'Paramètres'!E92)</f>
        <v/>
      </c>
      <c r="V90">
        <f>IF('Paramètres'!F92="","",'Paramètres'!F92)</f>
        <v/>
      </c>
    </row>
    <row r="91" ht="28" customHeight="1">
      <c r="A91" s="22" t="n"/>
      <c r="B91" s="22" t="n"/>
      <c r="C91" s="23" t="n"/>
      <c r="D91" s="23" t="n"/>
      <c r="E91" s="22" t="n"/>
      <c r="F91" s="41" t="n"/>
      <c r="G91" s="42" t="n"/>
      <c r="H91" s="22" t="n"/>
      <c r="I91" s="43" t="n"/>
      <c r="J91" s="44" t="n"/>
      <c r="K91" s="36">
        <f>IF(OR(G91="",I91=""),"",IFERROR(G91*I91*(1-IF(J91="",0,J91)),""))</f>
        <v/>
      </c>
      <c r="L91" s="36">
        <f>IF(K91="","",IF(OR(E91="Commandé",E91="Réalisé"),K91,0))</f>
        <v/>
      </c>
      <c r="M91" s="43" t="n"/>
      <c r="N91" s="36">
        <f>IF(OR(M91="",K91=""),"",M91-K91)</f>
        <v/>
      </c>
      <c r="O91" s="46">
        <f>IF(OR(M91="",K91="",K91=0),"",IFERROR((M91-K91)/K91,""))</f>
        <v/>
      </c>
      <c r="P91" s="23" t="n"/>
      <c r="Q91" s="3">
        <f>IF(C91="","",IF(OR(G91="",I91=""),"Montant incomplet",IF(AND(E91="Réalisé",M91=""),"Réel manquant",IF(AND(E91&lt;&gt;"Annulé",F91=""),"Date manquante",""))))</f>
        <v/>
      </c>
      <c r="R91" s="23" t="n"/>
      <c r="T91">
        <f>IF('Paramètres'!D93="","",'Paramètres'!D93)</f>
        <v/>
      </c>
      <c r="U91">
        <f>IF('Paramètres'!E93="","",'Paramètres'!E93)</f>
        <v/>
      </c>
      <c r="V91">
        <f>IF('Paramètres'!F93="","",'Paramètres'!F93)</f>
        <v/>
      </c>
    </row>
    <row r="92" ht="28" customHeight="1">
      <c r="A92" s="22" t="n"/>
      <c r="B92" s="22" t="n"/>
      <c r="C92" s="23" t="n"/>
      <c r="D92" s="23" t="n"/>
      <c r="E92" s="22" t="n"/>
      <c r="F92" s="41" t="n"/>
      <c r="G92" s="42" t="n"/>
      <c r="H92" s="22" t="n"/>
      <c r="I92" s="43" t="n"/>
      <c r="J92" s="44" t="n"/>
      <c r="K92" s="35">
        <f>IF(OR(G92="",I92=""),"",IFERROR(G92*I92*(1-IF(J92="",0,J92)),""))</f>
        <v/>
      </c>
      <c r="L92" s="35">
        <f>IF(K92="","",IF(OR(E92="Commandé",E92="Réalisé"),K92,0))</f>
        <v/>
      </c>
      <c r="M92" s="43" t="n"/>
      <c r="N92" s="35">
        <f>IF(OR(M92="",K92=""),"",M92-K92)</f>
        <v/>
      </c>
      <c r="O92" s="45">
        <f>IF(OR(M92="",K92="",K92=0),"",IFERROR((M92-K92)/K92,""))</f>
        <v/>
      </c>
      <c r="P92" s="23" t="n"/>
      <c r="Q92" s="29">
        <f>IF(C92="","",IF(OR(G92="",I92=""),"Montant incomplet",IF(AND(E92="Réalisé",M92=""),"Réel manquant",IF(AND(E92&lt;&gt;"Annulé",F92=""),"Date manquante",""))))</f>
        <v/>
      </c>
      <c r="R92" s="23" t="n"/>
      <c r="T92">
        <f>IF('Paramètres'!D94="","",'Paramètres'!D94)</f>
        <v/>
      </c>
      <c r="U92">
        <f>IF('Paramètres'!E94="","",'Paramètres'!E94)</f>
        <v/>
      </c>
      <c r="V92">
        <f>IF('Paramètres'!F94="","",'Paramètres'!F94)</f>
        <v/>
      </c>
    </row>
    <row r="93" ht="28" customHeight="1">
      <c r="A93" s="22" t="n"/>
      <c r="B93" s="22" t="n"/>
      <c r="C93" s="23" t="n"/>
      <c r="D93" s="23" t="n"/>
      <c r="E93" s="22" t="n"/>
      <c r="F93" s="41" t="n"/>
      <c r="G93" s="42" t="n"/>
      <c r="H93" s="22" t="n"/>
      <c r="I93" s="43" t="n"/>
      <c r="J93" s="44" t="n"/>
      <c r="K93" s="36">
        <f>IF(OR(G93="",I93=""),"",IFERROR(G93*I93*(1-IF(J93="",0,J93)),""))</f>
        <v/>
      </c>
      <c r="L93" s="36">
        <f>IF(K93="","",IF(OR(E93="Commandé",E93="Réalisé"),K93,0))</f>
        <v/>
      </c>
      <c r="M93" s="43" t="n"/>
      <c r="N93" s="36">
        <f>IF(OR(M93="",K93=""),"",M93-K93)</f>
        <v/>
      </c>
      <c r="O93" s="46">
        <f>IF(OR(M93="",K93="",K93=0),"",IFERROR((M93-K93)/K93,""))</f>
        <v/>
      </c>
      <c r="P93" s="23" t="n"/>
      <c r="Q93" s="3">
        <f>IF(C93="","",IF(OR(G93="",I93=""),"Montant incomplet",IF(AND(E93="Réalisé",M93=""),"Réel manquant",IF(AND(E93&lt;&gt;"Annulé",F93=""),"Date manquante",""))))</f>
        <v/>
      </c>
      <c r="R93" s="23" t="n"/>
      <c r="T93">
        <f>IF('Paramètres'!D95="","",'Paramètres'!D95)</f>
        <v/>
      </c>
      <c r="U93">
        <f>IF('Paramètres'!E95="","",'Paramètres'!E95)</f>
        <v/>
      </c>
      <c r="V93">
        <f>IF('Paramètres'!F95="","",'Paramètres'!F95)</f>
        <v/>
      </c>
    </row>
    <row r="94" ht="28" customHeight="1">
      <c r="A94" s="22" t="n"/>
      <c r="B94" s="22" t="n"/>
      <c r="C94" s="23" t="n"/>
      <c r="D94" s="23" t="n"/>
      <c r="E94" s="22" t="n"/>
      <c r="F94" s="41" t="n"/>
      <c r="G94" s="42" t="n"/>
      <c r="H94" s="22" t="n"/>
      <c r="I94" s="43" t="n"/>
      <c r="J94" s="44" t="n"/>
      <c r="K94" s="35">
        <f>IF(OR(G94="",I94=""),"",IFERROR(G94*I94*(1-IF(J94="",0,J94)),""))</f>
        <v/>
      </c>
      <c r="L94" s="35">
        <f>IF(K94="","",IF(OR(E94="Commandé",E94="Réalisé"),K94,0))</f>
        <v/>
      </c>
      <c r="M94" s="43" t="n"/>
      <c r="N94" s="35">
        <f>IF(OR(M94="",K94=""),"",M94-K94)</f>
        <v/>
      </c>
      <c r="O94" s="45">
        <f>IF(OR(M94="",K94="",K94=0),"",IFERROR((M94-K94)/K94,""))</f>
        <v/>
      </c>
      <c r="P94" s="23" t="n"/>
      <c r="Q94" s="29">
        <f>IF(C94="","",IF(OR(G94="",I94=""),"Montant incomplet",IF(AND(E94="Réalisé",M94=""),"Réel manquant",IF(AND(E94&lt;&gt;"Annulé",F94=""),"Date manquante",""))))</f>
        <v/>
      </c>
      <c r="R94" s="23" t="n"/>
      <c r="T94">
        <f>IF('Paramètres'!D96="","",'Paramètres'!D96)</f>
        <v/>
      </c>
      <c r="U94">
        <f>IF('Paramètres'!E96="","",'Paramètres'!E96)</f>
        <v/>
      </c>
      <c r="V94">
        <f>IF('Paramètres'!F96="","",'Paramètres'!F96)</f>
        <v/>
      </c>
    </row>
    <row r="95" ht="28" customHeight="1">
      <c r="A95" s="22" t="n"/>
      <c r="B95" s="22" t="n"/>
      <c r="C95" s="23" t="n"/>
      <c r="D95" s="23" t="n"/>
      <c r="E95" s="22" t="n"/>
      <c r="F95" s="41" t="n"/>
      <c r="G95" s="42" t="n"/>
      <c r="H95" s="22" t="n"/>
      <c r="I95" s="43" t="n"/>
      <c r="J95" s="44" t="n"/>
      <c r="K95" s="36">
        <f>IF(OR(G95="",I95=""),"",IFERROR(G95*I95*(1-IF(J95="",0,J95)),""))</f>
        <v/>
      </c>
      <c r="L95" s="36">
        <f>IF(K95="","",IF(OR(E95="Commandé",E95="Réalisé"),K95,0))</f>
        <v/>
      </c>
      <c r="M95" s="43" t="n"/>
      <c r="N95" s="36">
        <f>IF(OR(M95="",K95=""),"",M95-K95)</f>
        <v/>
      </c>
      <c r="O95" s="46">
        <f>IF(OR(M95="",K95="",K95=0),"",IFERROR((M95-K95)/K95,""))</f>
        <v/>
      </c>
      <c r="P95" s="23" t="n"/>
      <c r="Q95" s="3">
        <f>IF(C95="","",IF(OR(G95="",I95=""),"Montant incomplet",IF(AND(E95="Réalisé",M95=""),"Réel manquant",IF(AND(E95&lt;&gt;"Annulé",F95=""),"Date manquante",""))))</f>
        <v/>
      </c>
      <c r="R95" s="23" t="n"/>
      <c r="T95">
        <f>IF('Paramètres'!D97="","",'Paramètres'!D97)</f>
        <v/>
      </c>
      <c r="U95">
        <f>IF('Paramètres'!E97="","",'Paramètres'!E97)</f>
        <v/>
      </c>
      <c r="V95">
        <f>IF('Paramètres'!F97="","",'Paramètres'!F97)</f>
        <v/>
      </c>
    </row>
    <row r="96" ht="28" customHeight="1">
      <c r="A96" s="22" t="n"/>
      <c r="B96" s="22" t="n"/>
      <c r="C96" s="23" t="n"/>
      <c r="D96" s="23" t="n"/>
      <c r="E96" s="22" t="n"/>
      <c r="F96" s="41" t="n"/>
      <c r="G96" s="42" t="n"/>
      <c r="H96" s="22" t="n"/>
      <c r="I96" s="43" t="n"/>
      <c r="J96" s="44" t="n"/>
      <c r="K96" s="35">
        <f>IF(OR(G96="",I96=""),"",IFERROR(G96*I96*(1-IF(J96="",0,J96)),""))</f>
        <v/>
      </c>
      <c r="L96" s="35">
        <f>IF(K96="","",IF(OR(E96="Commandé",E96="Réalisé"),K96,0))</f>
        <v/>
      </c>
      <c r="M96" s="43" t="n"/>
      <c r="N96" s="35">
        <f>IF(OR(M96="",K96=""),"",M96-K96)</f>
        <v/>
      </c>
      <c r="O96" s="45">
        <f>IF(OR(M96="",K96="",K96=0),"",IFERROR((M96-K96)/K96,""))</f>
        <v/>
      </c>
      <c r="P96" s="23" t="n"/>
      <c r="Q96" s="29">
        <f>IF(C96="","",IF(OR(G96="",I96=""),"Montant incomplet",IF(AND(E96="Réalisé",M96=""),"Réel manquant",IF(AND(E96&lt;&gt;"Annulé",F96=""),"Date manquante",""))))</f>
        <v/>
      </c>
      <c r="R96" s="23" t="n"/>
      <c r="T96">
        <f>IF('Paramètres'!D98="","",'Paramètres'!D98)</f>
        <v/>
      </c>
      <c r="U96">
        <f>IF('Paramètres'!E98="","",'Paramètres'!E98)</f>
        <v/>
      </c>
      <c r="V96">
        <f>IF('Paramètres'!F98="","",'Paramètres'!F98)</f>
        <v/>
      </c>
    </row>
    <row r="97" ht="28" customHeight="1">
      <c r="A97" s="22" t="n"/>
      <c r="B97" s="22" t="n"/>
      <c r="C97" s="23" t="n"/>
      <c r="D97" s="23" t="n"/>
      <c r="E97" s="22" t="n"/>
      <c r="F97" s="41" t="n"/>
      <c r="G97" s="42" t="n"/>
      <c r="H97" s="22" t="n"/>
      <c r="I97" s="43" t="n"/>
      <c r="J97" s="44" t="n"/>
      <c r="K97" s="36">
        <f>IF(OR(G97="",I97=""),"",IFERROR(G97*I97*(1-IF(J97="",0,J97)),""))</f>
        <v/>
      </c>
      <c r="L97" s="36">
        <f>IF(K97="","",IF(OR(E97="Commandé",E97="Réalisé"),K97,0))</f>
        <v/>
      </c>
      <c r="M97" s="43" t="n"/>
      <c r="N97" s="36">
        <f>IF(OR(M97="",K97=""),"",M97-K97)</f>
        <v/>
      </c>
      <c r="O97" s="46">
        <f>IF(OR(M97="",K97="",K97=0),"",IFERROR((M97-K97)/K97,""))</f>
        <v/>
      </c>
      <c r="P97" s="23" t="n"/>
      <c r="Q97" s="3">
        <f>IF(C97="","",IF(OR(G97="",I97=""),"Montant incomplet",IF(AND(E97="Réalisé",M97=""),"Réel manquant",IF(AND(E97&lt;&gt;"Annulé",F97=""),"Date manquante",""))))</f>
        <v/>
      </c>
      <c r="R97" s="23" t="n"/>
      <c r="T97">
        <f>IF('Paramètres'!D99="","",'Paramètres'!D99)</f>
        <v/>
      </c>
      <c r="U97">
        <f>IF('Paramètres'!E99="","",'Paramètres'!E99)</f>
        <v/>
      </c>
      <c r="V97">
        <f>IF('Paramètres'!F99="","",'Paramètres'!F99)</f>
        <v/>
      </c>
    </row>
    <row r="98" ht="28" customHeight="1">
      <c r="A98" s="22" t="n"/>
      <c r="B98" s="22" t="n"/>
      <c r="C98" s="23" t="n"/>
      <c r="D98" s="23" t="n"/>
      <c r="E98" s="22" t="n"/>
      <c r="F98" s="41" t="n"/>
      <c r="G98" s="42" t="n"/>
      <c r="H98" s="22" t="n"/>
      <c r="I98" s="43" t="n"/>
      <c r="J98" s="44" t="n"/>
      <c r="K98" s="35">
        <f>IF(OR(G98="",I98=""),"",IFERROR(G98*I98*(1-IF(J98="",0,J98)),""))</f>
        <v/>
      </c>
      <c r="L98" s="35">
        <f>IF(K98="","",IF(OR(E98="Commandé",E98="Réalisé"),K98,0))</f>
        <v/>
      </c>
      <c r="M98" s="43" t="n"/>
      <c r="N98" s="35">
        <f>IF(OR(M98="",K98=""),"",M98-K98)</f>
        <v/>
      </c>
      <c r="O98" s="45">
        <f>IF(OR(M98="",K98="",K98=0),"",IFERROR((M98-K98)/K98,""))</f>
        <v/>
      </c>
      <c r="P98" s="23" t="n"/>
      <c r="Q98" s="29">
        <f>IF(C98="","",IF(OR(G98="",I98=""),"Montant incomplet",IF(AND(E98="Réalisé",M98=""),"Réel manquant",IF(AND(E98&lt;&gt;"Annulé",F98=""),"Date manquante",""))))</f>
        <v/>
      </c>
      <c r="R98" s="23" t="n"/>
      <c r="T98">
        <f>IF('Paramètres'!D100="","",'Paramètres'!D100)</f>
        <v/>
      </c>
      <c r="U98">
        <f>IF('Paramètres'!E100="","",'Paramètres'!E100)</f>
        <v/>
      </c>
      <c r="V98">
        <f>IF('Paramètres'!F100="","",'Paramètres'!F100)</f>
        <v/>
      </c>
    </row>
    <row r="99" ht="28" customHeight="1">
      <c r="A99" s="22" t="n"/>
      <c r="B99" s="22" t="n"/>
      <c r="C99" s="23" t="n"/>
      <c r="D99" s="23" t="n"/>
      <c r="E99" s="22" t="n"/>
      <c r="F99" s="41" t="n"/>
      <c r="G99" s="42" t="n"/>
      <c r="H99" s="22" t="n"/>
      <c r="I99" s="43" t="n"/>
      <c r="J99" s="44" t="n"/>
      <c r="K99" s="36">
        <f>IF(OR(G99="",I99=""),"",IFERROR(G99*I99*(1-IF(J99="",0,J99)),""))</f>
        <v/>
      </c>
      <c r="L99" s="36">
        <f>IF(K99="","",IF(OR(E99="Commandé",E99="Réalisé"),K99,0))</f>
        <v/>
      </c>
      <c r="M99" s="43" t="n"/>
      <c r="N99" s="36">
        <f>IF(OR(M99="",K99=""),"",M99-K99)</f>
        <v/>
      </c>
      <c r="O99" s="46">
        <f>IF(OR(M99="",K99="",K99=0),"",IFERROR((M99-K99)/K99,""))</f>
        <v/>
      </c>
      <c r="P99" s="23" t="n"/>
      <c r="Q99" s="3">
        <f>IF(C99="","",IF(OR(G99="",I99=""),"Montant incomplet",IF(AND(E99="Réalisé",M99=""),"Réel manquant",IF(AND(E99&lt;&gt;"Annulé",F99=""),"Date manquante",""))))</f>
        <v/>
      </c>
      <c r="R99" s="23" t="n"/>
      <c r="T99">
        <f>IF('Paramètres'!D101="","",'Paramètres'!D101)</f>
        <v/>
      </c>
      <c r="U99">
        <f>IF('Paramètres'!E101="","",'Paramètres'!E101)</f>
        <v/>
      </c>
      <c r="V99">
        <f>IF('Paramètres'!F101="","",'Paramètres'!F101)</f>
        <v/>
      </c>
    </row>
    <row r="100" ht="28" customHeight="1">
      <c r="A100" s="22" t="n"/>
      <c r="B100" s="22" t="n"/>
      <c r="C100" s="23" t="n"/>
      <c r="D100" s="23" t="n"/>
      <c r="E100" s="22" t="n"/>
      <c r="F100" s="41" t="n"/>
      <c r="G100" s="42" t="n"/>
      <c r="H100" s="22" t="n"/>
      <c r="I100" s="43" t="n"/>
      <c r="J100" s="44" t="n"/>
      <c r="K100" s="35">
        <f>IF(OR(G100="",I100=""),"",IFERROR(G100*I100*(1-IF(J100="",0,J100)),""))</f>
        <v/>
      </c>
      <c r="L100" s="35">
        <f>IF(K100="","",IF(OR(E100="Commandé",E100="Réalisé"),K100,0))</f>
        <v/>
      </c>
      <c r="M100" s="43" t="n"/>
      <c r="N100" s="35">
        <f>IF(OR(M100="",K100=""),"",M100-K100)</f>
        <v/>
      </c>
      <c r="O100" s="45">
        <f>IF(OR(M100="",K100="",K100=0),"",IFERROR((M100-K100)/K100,""))</f>
        <v/>
      </c>
      <c r="P100" s="23" t="n"/>
      <c r="Q100" s="29">
        <f>IF(C100="","",IF(OR(G100="",I100=""),"Montant incomplet",IF(AND(E100="Réalisé",M100=""),"Réel manquant",IF(AND(E100&lt;&gt;"Annulé",F100=""),"Date manquante",""))))</f>
        <v/>
      </c>
      <c r="R100" s="23" t="n"/>
      <c r="T100">
        <f>IF('Paramètres'!D102="","",'Paramètres'!D102)</f>
        <v/>
      </c>
      <c r="U100">
        <f>IF('Paramètres'!E102="","",'Paramètres'!E102)</f>
        <v/>
      </c>
      <c r="V100">
        <f>IF('Paramètres'!F102="","",'Paramètres'!F102)</f>
        <v/>
      </c>
    </row>
    <row r="101" ht="28" customHeight="1">
      <c r="A101" s="22" t="n"/>
      <c r="B101" s="22" t="n"/>
      <c r="C101" s="23" t="n"/>
      <c r="D101" s="23" t="n"/>
      <c r="E101" s="22" t="n"/>
      <c r="F101" s="41" t="n"/>
      <c r="G101" s="42" t="n"/>
      <c r="H101" s="22" t="n"/>
      <c r="I101" s="43" t="n"/>
      <c r="J101" s="44" t="n"/>
      <c r="K101" s="36">
        <f>IF(OR(G101="",I101=""),"",IFERROR(G101*I101*(1-IF(J101="",0,J101)),""))</f>
        <v/>
      </c>
      <c r="L101" s="36">
        <f>IF(K101="","",IF(OR(E101="Commandé",E101="Réalisé"),K101,0))</f>
        <v/>
      </c>
      <c r="M101" s="43" t="n"/>
      <c r="N101" s="36">
        <f>IF(OR(M101="",K101=""),"",M101-K101)</f>
        <v/>
      </c>
      <c r="O101" s="46">
        <f>IF(OR(M101="",K101="",K101=0),"",IFERROR((M101-K101)/K101,""))</f>
        <v/>
      </c>
      <c r="P101" s="23" t="n"/>
      <c r="Q101" s="3">
        <f>IF(C101="","",IF(OR(G101="",I101=""),"Montant incomplet",IF(AND(E101="Réalisé",M101=""),"Réel manquant",IF(AND(E101&lt;&gt;"Annulé",F101=""),"Date manquante",""))))</f>
        <v/>
      </c>
      <c r="R101" s="23" t="n"/>
      <c r="T101">
        <f>IF('Paramètres'!D103="","",'Paramètres'!D103)</f>
        <v/>
      </c>
      <c r="U101">
        <f>IF('Paramètres'!E103="","",'Paramètres'!E103)</f>
        <v/>
      </c>
      <c r="V101">
        <f>IF('Paramètres'!F103="","",'Paramètres'!F103)</f>
        <v/>
      </c>
    </row>
    <row r="102" ht="28" customHeight="1">
      <c r="A102" s="22" t="n"/>
      <c r="B102" s="22" t="n"/>
      <c r="C102" s="23" t="n"/>
      <c r="D102" s="23" t="n"/>
      <c r="E102" s="22" t="n"/>
      <c r="F102" s="41" t="n"/>
      <c r="G102" s="42" t="n"/>
      <c r="H102" s="22" t="n"/>
      <c r="I102" s="43" t="n"/>
      <c r="J102" s="44" t="n"/>
      <c r="K102" s="35">
        <f>IF(OR(G102="",I102=""),"",IFERROR(G102*I102*(1-IF(J102="",0,J102)),""))</f>
        <v/>
      </c>
      <c r="L102" s="35">
        <f>IF(K102="","",IF(OR(E102="Commandé",E102="Réalisé"),K102,0))</f>
        <v/>
      </c>
      <c r="M102" s="43" t="n"/>
      <c r="N102" s="35">
        <f>IF(OR(M102="",K102=""),"",M102-K102)</f>
        <v/>
      </c>
      <c r="O102" s="45">
        <f>IF(OR(M102="",K102="",K102=0),"",IFERROR((M102-K102)/K102,""))</f>
        <v/>
      </c>
      <c r="P102" s="23" t="n"/>
      <c r="Q102" s="29">
        <f>IF(C102="","",IF(OR(G102="",I102=""),"Montant incomplet",IF(AND(E102="Réalisé",M102=""),"Réel manquant",IF(AND(E102&lt;&gt;"Annulé",F102=""),"Date manquante",""))))</f>
        <v/>
      </c>
      <c r="R102" s="23" t="n"/>
      <c r="T102">
        <f>IF('Paramètres'!D104="","",'Paramètres'!D104)</f>
        <v/>
      </c>
      <c r="U102">
        <f>IF('Paramètres'!E104="","",'Paramètres'!E104)</f>
        <v/>
      </c>
      <c r="V102">
        <f>IF('Paramètres'!F104="","",'Paramètres'!F104)</f>
        <v/>
      </c>
    </row>
    <row r="103" ht="28" customHeight="1">
      <c r="A103" s="22" t="n"/>
      <c r="B103" s="22" t="n"/>
      <c r="C103" s="23" t="n"/>
      <c r="D103" s="23" t="n"/>
      <c r="E103" s="22" t="n"/>
      <c r="F103" s="41" t="n"/>
      <c r="G103" s="42" t="n"/>
      <c r="H103" s="22" t="n"/>
      <c r="I103" s="43" t="n"/>
      <c r="J103" s="44" t="n"/>
      <c r="K103" s="36">
        <f>IF(OR(G103="",I103=""),"",IFERROR(G103*I103*(1-IF(J103="",0,J103)),""))</f>
        <v/>
      </c>
      <c r="L103" s="36">
        <f>IF(K103="","",IF(OR(E103="Commandé",E103="Réalisé"),K103,0))</f>
        <v/>
      </c>
      <c r="M103" s="43" t="n"/>
      <c r="N103" s="36">
        <f>IF(OR(M103="",K103=""),"",M103-K103)</f>
        <v/>
      </c>
      <c r="O103" s="46">
        <f>IF(OR(M103="",K103="",K103=0),"",IFERROR((M103-K103)/K103,""))</f>
        <v/>
      </c>
      <c r="P103" s="23" t="n"/>
      <c r="Q103" s="3">
        <f>IF(C103="","",IF(OR(G103="",I103=""),"Montant incomplet",IF(AND(E103="Réalisé",M103=""),"Réel manquant",IF(AND(E103&lt;&gt;"Annulé",F103=""),"Date manquante",""))))</f>
        <v/>
      </c>
      <c r="R103" s="23" t="n"/>
      <c r="T103">
        <f>IF('Paramètres'!D105="","",'Paramètres'!D105)</f>
        <v/>
      </c>
      <c r="U103">
        <f>IF('Paramètres'!E105="","",'Paramètres'!E105)</f>
        <v/>
      </c>
      <c r="V103">
        <f>IF('Paramètres'!F105="","",'Paramètres'!F105)</f>
        <v/>
      </c>
    </row>
    <row r="104" ht="28" customHeight="1">
      <c r="A104" s="22" t="n"/>
      <c r="B104" s="22" t="n"/>
      <c r="C104" s="23" t="n"/>
      <c r="D104" s="23" t="n"/>
      <c r="E104" s="22" t="n"/>
      <c r="F104" s="41" t="n"/>
      <c r="G104" s="42" t="n"/>
      <c r="H104" s="22" t="n"/>
      <c r="I104" s="43" t="n"/>
      <c r="J104" s="44" t="n"/>
      <c r="K104" s="35">
        <f>IF(OR(G104="",I104=""),"",IFERROR(G104*I104*(1-IF(J104="",0,J104)),""))</f>
        <v/>
      </c>
      <c r="L104" s="35">
        <f>IF(K104="","",IF(OR(E104="Commandé",E104="Réalisé"),K104,0))</f>
        <v/>
      </c>
      <c r="M104" s="43" t="n"/>
      <c r="N104" s="35">
        <f>IF(OR(M104="",K104=""),"",M104-K104)</f>
        <v/>
      </c>
      <c r="O104" s="45">
        <f>IF(OR(M104="",K104="",K104=0),"",IFERROR((M104-K104)/K104,""))</f>
        <v/>
      </c>
      <c r="P104" s="23" t="n"/>
      <c r="Q104" s="29">
        <f>IF(C104="","",IF(OR(G104="",I104=""),"Montant incomplet",IF(AND(E104="Réalisé",M104=""),"Réel manquant",IF(AND(E104&lt;&gt;"Annulé",F104=""),"Date manquante",""))))</f>
        <v/>
      </c>
      <c r="R104" s="23" t="n"/>
      <c r="T104">
        <f>IF('Paramètres'!D106="","",'Paramètres'!D106)</f>
        <v/>
      </c>
      <c r="U104">
        <f>IF('Paramètres'!E106="","",'Paramètres'!E106)</f>
        <v/>
      </c>
      <c r="V104">
        <f>IF('Paramètres'!F106="","",'Paramètres'!F106)</f>
        <v/>
      </c>
    </row>
    <row r="105" ht="28" customHeight="1">
      <c r="A105" s="22" t="n"/>
      <c r="B105" s="22" t="n"/>
      <c r="C105" s="23" t="n"/>
      <c r="D105" s="23" t="n"/>
      <c r="E105" s="22" t="n"/>
      <c r="F105" s="41" t="n"/>
      <c r="G105" s="42" t="n"/>
      <c r="H105" s="22" t="n"/>
      <c r="I105" s="43" t="n"/>
      <c r="J105" s="44" t="n"/>
      <c r="K105" s="36">
        <f>IF(OR(G105="",I105=""),"",IFERROR(G105*I105*(1-IF(J105="",0,J105)),""))</f>
        <v/>
      </c>
      <c r="L105" s="36">
        <f>IF(K105="","",IF(OR(E105="Commandé",E105="Réalisé"),K105,0))</f>
        <v/>
      </c>
      <c r="M105" s="43" t="n"/>
      <c r="N105" s="36">
        <f>IF(OR(M105="",K105=""),"",M105-K105)</f>
        <v/>
      </c>
      <c r="O105" s="46">
        <f>IF(OR(M105="",K105="",K105=0),"",IFERROR((M105-K105)/K105,""))</f>
        <v/>
      </c>
      <c r="P105" s="23" t="n"/>
      <c r="Q105" s="3">
        <f>IF(C105="","",IF(OR(G105="",I105=""),"Montant incomplet",IF(AND(E105="Réalisé",M105=""),"Réel manquant",IF(AND(E105&lt;&gt;"Annulé",F105=""),"Date manquante",""))))</f>
        <v/>
      </c>
      <c r="R105" s="23" t="n"/>
      <c r="T105">
        <f>IF('Paramètres'!D107="","",'Paramètres'!D107)</f>
        <v/>
      </c>
      <c r="U105">
        <f>IF('Paramètres'!E107="","",'Paramètres'!E107)</f>
        <v/>
      </c>
      <c r="V105">
        <f>IF('Paramètres'!F107="","",'Paramètres'!F107)</f>
        <v/>
      </c>
    </row>
    <row r="106" ht="28" customHeight="1">
      <c r="A106" s="22" t="n"/>
      <c r="B106" s="22" t="n"/>
      <c r="C106" s="23" t="n"/>
      <c r="D106" s="23" t="n"/>
      <c r="E106" s="22" t="n"/>
      <c r="F106" s="41" t="n"/>
      <c r="G106" s="42" t="n"/>
      <c r="H106" s="22" t="n"/>
      <c r="I106" s="43" t="n"/>
      <c r="J106" s="44" t="n"/>
      <c r="K106" s="35">
        <f>IF(OR(G106="",I106=""),"",IFERROR(G106*I106*(1-IF(J106="",0,J106)),""))</f>
        <v/>
      </c>
      <c r="L106" s="35">
        <f>IF(K106="","",IF(OR(E106="Commandé",E106="Réalisé"),K106,0))</f>
        <v/>
      </c>
      <c r="M106" s="43" t="n"/>
      <c r="N106" s="35">
        <f>IF(OR(M106="",K106=""),"",M106-K106)</f>
        <v/>
      </c>
      <c r="O106" s="45">
        <f>IF(OR(M106="",K106="",K106=0),"",IFERROR((M106-K106)/K106,""))</f>
        <v/>
      </c>
      <c r="P106" s="23" t="n"/>
      <c r="Q106" s="29">
        <f>IF(C106="","",IF(OR(G106="",I106=""),"Montant incomplet",IF(AND(E106="Réalisé",M106=""),"Réel manquant",IF(AND(E106&lt;&gt;"Annulé",F106=""),"Date manquante",""))))</f>
        <v/>
      </c>
      <c r="R106" s="23" t="n"/>
      <c r="T106">
        <f>IF('Paramètres'!D108="","",'Paramètres'!D108)</f>
        <v/>
      </c>
      <c r="U106">
        <f>IF('Paramètres'!E108="","",'Paramètres'!E108)</f>
        <v/>
      </c>
      <c r="V106">
        <f>IF('Paramètres'!F108="","",'Paramètres'!F108)</f>
        <v/>
      </c>
    </row>
    <row r="107" ht="28" customHeight="1">
      <c r="A107" s="22" t="n"/>
      <c r="B107" s="22" t="n"/>
      <c r="C107" s="23" t="n"/>
      <c r="D107" s="23" t="n"/>
      <c r="E107" s="22" t="n"/>
      <c r="F107" s="41" t="n"/>
      <c r="G107" s="42" t="n"/>
      <c r="H107" s="22" t="n"/>
      <c r="I107" s="43" t="n"/>
      <c r="J107" s="44" t="n"/>
      <c r="K107" s="36">
        <f>IF(OR(G107="",I107=""),"",IFERROR(G107*I107*(1-IF(J107="",0,J107)),""))</f>
        <v/>
      </c>
      <c r="L107" s="36">
        <f>IF(K107="","",IF(OR(E107="Commandé",E107="Réalisé"),K107,0))</f>
        <v/>
      </c>
      <c r="M107" s="43" t="n"/>
      <c r="N107" s="36">
        <f>IF(OR(M107="",K107=""),"",M107-K107)</f>
        <v/>
      </c>
      <c r="O107" s="46">
        <f>IF(OR(M107="",K107="",K107=0),"",IFERROR((M107-K107)/K107,""))</f>
        <v/>
      </c>
      <c r="P107" s="23" t="n"/>
      <c r="Q107" s="3">
        <f>IF(C107="","",IF(OR(G107="",I107=""),"Montant incomplet",IF(AND(E107="Réalisé",M107=""),"Réel manquant",IF(AND(E107&lt;&gt;"Annulé",F107=""),"Date manquante",""))))</f>
        <v/>
      </c>
      <c r="R107" s="23" t="n"/>
      <c r="T107">
        <f>IF('Paramètres'!D109="","",'Paramètres'!D109)</f>
        <v/>
      </c>
      <c r="U107">
        <f>IF('Paramètres'!E109="","",'Paramètres'!E109)</f>
        <v/>
      </c>
      <c r="V107">
        <f>IF('Paramètres'!F109="","",'Paramètres'!F109)</f>
        <v/>
      </c>
    </row>
    <row r="108" ht="28" customHeight="1">
      <c r="A108" s="22" t="n"/>
      <c r="B108" s="22" t="n"/>
      <c r="C108" s="23" t="n"/>
      <c r="D108" s="23" t="n"/>
      <c r="E108" s="22" t="n"/>
      <c r="F108" s="41" t="n"/>
      <c r="G108" s="42" t="n"/>
      <c r="H108" s="22" t="n"/>
      <c r="I108" s="43" t="n"/>
      <c r="J108" s="44" t="n"/>
      <c r="K108" s="35">
        <f>IF(OR(G108="",I108=""),"",IFERROR(G108*I108*(1-IF(J108="",0,J108)),""))</f>
        <v/>
      </c>
      <c r="L108" s="35">
        <f>IF(K108="","",IF(OR(E108="Commandé",E108="Réalisé"),K108,0))</f>
        <v/>
      </c>
      <c r="M108" s="43" t="n"/>
      <c r="N108" s="35">
        <f>IF(OR(M108="",K108=""),"",M108-K108)</f>
        <v/>
      </c>
      <c r="O108" s="45">
        <f>IF(OR(M108="",K108="",K108=0),"",IFERROR((M108-K108)/K108,""))</f>
        <v/>
      </c>
      <c r="P108" s="23" t="n"/>
      <c r="Q108" s="29">
        <f>IF(C108="","",IF(OR(G108="",I108=""),"Montant incomplet",IF(AND(E108="Réalisé",M108=""),"Réel manquant",IF(AND(E108&lt;&gt;"Annulé",F108=""),"Date manquante",""))))</f>
        <v/>
      </c>
      <c r="R108" s="23" t="n"/>
      <c r="T108">
        <f>IF('Paramètres'!D110="","",'Paramètres'!D110)</f>
        <v/>
      </c>
      <c r="U108">
        <f>IF('Paramètres'!E110="","",'Paramètres'!E110)</f>
        <v/>
      </c>
      <c r="V108">
        <f>IF('Paramètres'!F110="","",'Paramètres'!F110)</f>
        <v/>
      </c>
    </row>
    <row r="109" ht="28" customHeight="1">
      <c r="A109" s="22" t="n"/>
      <c r="B109" s="22" t="n"/>
      <c r="C109" s="23" t="n"/>
      <c r="D109" s="23" t="n"/>
      <c r="E109" s="22" t="n"/>
      <c r="F109" s="41" t="n"/>
      <c r="G109" s="42" t="n"/>
      <c r="H109" s="22" t="n"/>
      <c r="I109" s="43" t="n"/>
      <c r="J109" s="44" t="n"/>
      <c r="K109" s="36">
        <f>IF(OR(G109="",I109=""),"",IFERROR(G109*I109*(1-IF(J109="",0,J109)),""))</f>
        <v/>
      </c>
      <c r="L109" s="36">
        <f>IF(K109="","",IF(OR(E109="Commandé",E109="Réalisé"),K109,0))</f>
        <v/>
      </c>
      <c r="M109" s="43" t="n"/>
      <c r="N109" s="36">
        <f>IF(OR(M109="",K109=""),"",M109-K109)</f>
        <v/>
      </c>
      <c r="O109" s="46">
        <f>IF(OR(M109="",K109="",K109=0),"",IFERROR((M109-K109)/K109,""))</f>
        <v/>
      </c>
      <c r="P109" s="23" t="n"/>
      <c r="Q109" s="3">
        <f>IF(C109="","",IF(OR(G109="",I109=""),"Montant incomplet",IF(AND(E109="Réalisé",M109=""),"Réel manquant",IF(AND(E109&lt;&gt;"Annulé",F109=""),"Date manquante",""))))</f>
        <v/>
      </c>
      <c r="R109" s="23" t="n"/>
      <c r="T109">
        <f>IF('Paramètres'!D111="","",'Paramètres'!D111)</f>
        <v/>
      </c>
      <c r="U109">
        <f>IF('Paramètres'!E111="","",'Paramètres'!E111)</f>
        <v/>
      </c>
      <c r="V109">
        <f>IF('Paramètres'!F111="","",'Paramètres'!F111)</f>
        <v/>
      </c>
    </row>
    <row r="110" ht="28" customHeight="1">
      <c r="A110" s="22" t="n"/>
      <c r="B110" s="22" t="n"/>
      <c r="C110" s="23" t="n"/>
      <c r="D110" s="23" t="n"/>
      <c r="E110" s="22" t="n"/>
      <c r="F110" s="41" t="n"/>
      <c r="G110" s="42" t="n"/>
      <c r="H110" s="22" t="n"/>
      <c r="I110" s="43" t="n"/>
      <c r="J110" s="44" t="n"/>
      <c r="K110" s="35">
        <f>IF(OR(G110="",I110=""),"",IFERROR(G110*I110*(1-IF(J110="",0,J110)),""))</f>
        <v/>
      </c>
      <c r="L110" s="35">
        <f>IF(K110="","",IF(OR(E110="Commandé",E110="Réalisé"),K110,0))</f>
        <v/>
      </c>
      <c r="M110" s="43" t="n"/>
      <c r="N110" s="35">
        <f>IF(OR(M110="",K110=""),"",M110-K110)</f>
        <v/>
      </c>
      <c r="O110" s="45">
        <f>IF(OR(M110="",K110="",K110=0),"",IFERROR((M110-K110)/K110,""))</f>
        <v/>
      </c>
      <c r="P110" s="23" t="n"/>
      <c r="Q110" s="29">
        <f>IF(C110="","",IF(OR(G110="",I110=""),"Montant incomplet",IF(AND(E110="Réalisé",M110=""),"Réel manquant",IF(AND(E110&lt;&gt;"Annulé",F110=""),"Date manquante",""))))</f>
        <v/>
      </c>
      <c r="R110" s="23" t="n"/>
      <c r="T110">
        <f>IF('Paramètres'!D112="","",'Paramètres'!D112)</f>
        <v/>
      </c>
      <c r="U110">
        <f>IF('Paramètres'!E112="","",'Paramètres'!E112)</f>
        <v/>
      </c>
      <c r="V110">
        <f>IF('Paramètres'!F112="","",'Paramètres'!F112)</f>
        <v/>
      </c>
    </row>
    <row r="111" ht="28" customHeight="1">
      <c r="A111" s="22" t="n"/>
      <c r="B111" s="22" t="n"/>
      <c r="C111" s="23" t="n"/>
      <c r="D111" s="23" t="n"/>
      <c r="E111" s="22" t="n"/>
      <c r="F111" s="41" t="n"/>
      <c r="G111" s="42" t="n"/>
      <c r="H111" s="22" t="n"/>
      <c r="I111" s="43" t="n"/>
      <c r="J111" s="44" t="n"/>
      <c r="K111" s="36">
        <f>IF(OR(G111="",I111=""),"",IFERROR(G111*I111*(1-IF(J111="",0,J111)),""))</f>
        <v/>
      </c>
      <c r="L111" s="36">
        <f>IF(K111="","",IF(OR(E111="Commandé",E111="Réalisé"),K111,0))</f>
        <v/>
      </c>
      <c r="M111" s="43" t="n"/>
      <c r="N111" s="36">
        <f>IF(OR(M111="",K111=""),"",M111-K111)</f>
        <v/>
      </c>
      <c r="O111" s="46">
        <f>IF(OR(M111="",K111="",K111=0),"",IFERROR((M111-K111)/K111,""))</f>
        <v/>
      </c>
      <c r="P111" s="23" t="n"/>
      <c r="Q111" s="3">
        <f>IF(C111="","",IF(OR(G111="",I111=""),"Montant incomplet",IF(AND(E111="Réalisé",M111=""),"Réel manquant",IF(AND(E111&lt;&gt;"Annulé",F111=""),"Date manquante",""))))</f>
        <v/>
      </c>
      <c r="R111" s="23" t="n"/>
      <c r="T111">
        <f>IF('Paramètres'!D113="","",'Paramètres'!D113)</f>
        <v/>
      </c>
      <c r="U111">
        <f>IF('Paramètres'!E113="","",'Paramètres'!E113)</f>
        <v/>
      </c>
      <c r="V111">
        <f>IF('Paramètres'!F113="","",'Paramètres'!F113)</f>
        <v/>
      </c>
    </row>
    <row r="112" ht="28" customHeight="1">
      <c r="A112" s="22" t="n"/>
      <c r="B112" s="22" t="n"/>
      <c r="C112" s="23" t="n"/>
      <c r="D112" s="23" t="n"/>
      <c r="E112" s="22" t="n"/>
      <c r="F112" s="41" t="n"/>
      <c r="G112" s="42" t="n"/>
      <c r="H112" s="22" t="n"/>
      <c r="I112" s="43" t="n"/>
      <c r="J112" s="44" t="n"/>
      <c r="K112" s="35">
        <f>IF(OR(G112="",I112=""),"",IFERROR(G112*I112*(1-IF(J112="",0,J112)),""))</f>
        <v/>
      </c>
      <c r="L112" s="35">
        <f>IF(K112="","",IF(OR(E112="Commandé",E112="Réalisé"),K112,0))</f>
        <v/>
      </c>
      <c r="M112" s="43" t="n"/>
      <c r="N112" s="35">
        <f>IF(OR(M112="",K112=""),"",M112-K112)</f>
        <v/>
      </c>
      <c r="O112" s="45">
        <f>IF(OR(M112="",K112="",K112=0),"",IFERROR((M112-K112)/K112,""))</f>
        <v/>
      </c>
      <c r="P112" s="23" t="n"/>
      <c r="Q112" s="29">
        <f>IF(C112="","",IF(OR(G112="",I112=""),"Montant incomplet",IF(AND(E112="Réalisé",M112=""),"Réel manquant",IF(AND(E112&lt;&gt;"Annulé",F112=""),"Date manquante",""))))</f>
        <v/>
      </c>
      <c r="R112" s="23" t="n"/>
      <c r="T112">
        <f>IF('Paramètres'!D114="","",'Paramètres'!D114)</f>
        <v/>
      </c>
      <c r="U112">
        <f>IF('Paramètres'!E114="","",'Paramètres'!E114)</f>
        <v/>
      </c>
      <c r="V112">
        <f>IF('Paramètres'!F114="","",'Paramètres'!F114)</f>
        <v/>
      </c>
    </row>
    <row r="113" ht="28" customHeight="1">
      <c r="A113" s="22" t="n"/>
      <c r="B113" s="22" t="n"/>
      <c r="C113" s="23" t="n"/>
      <c r="D113" s="23" t="n"/>
      <c r="E113" s="22" t="n"/>
      <c r="F113" s="41" t="n"/>
      <c r="G113" s="42" t="n"/>
      <c r="H113" s="22" t="n"/>
      <c r="I113" s="43" t="n"/>
      <c r="J113" s="44" t="n"/>
      <c r="K113" s="36">
        <f>IF(OR(G113="",I113=""),"",IFERROR(G113*I113*(1-IF(J113="",0,J113)),""))</f>
        <v/>
      </c>
      <c r="L113" s="36">
        <f>IF(K113="","",IF(OR(E113="Commandé",E113="Réalisé"),K113,0))</f>
        <v/>
      </c>
      <c r="M113" s="43" t="n"/>
      <c r="N113" s="36">
        <f>IF(OR(M113="",K113=""),"",M113-K113)</f>
        <v/>
      </c>
      <c r="O113" s="46">
        <f>IF(OR(M113="",K113="",K113=0),"",IFERROR((M113-K113)/K113,""))</f>
        <v/>
      </c>
      <c r="P113" s="23" t="n"/>
      <c r="Q113" s="3">
        <f>IF(C113="","",IF(OR(G113="",I113=""),"Montant incomplet",IF(AND(E113="Réalisé",M113=""),"Réel manquant",IF(AND(E113&lt;&gt;"Annulé",F113=""),"Date manquante",""))))</f>
        <v/>
      </c>
      <c r="R113" s="23" t="n"/>
      <c r="T113">
        <f>IF('Paramètres'!D115="","",'Paramètres'!D115)</f>
        <v/>
      </c>
      <c r="U113">
        <f>IF('Paramètres'!E115="","",'Paramètres'!E115)</f>
        <v/>
      </c>
      <c r="V113">
        <f>IF('Paramètres'!F115="","",'Paramètres'!F115)</f>
        <v/>
      </c>
    </row>
    <row r="114" ht="28" customHeight="1">
      <c r="A114" s="22" t="n"/>
      <c r="B114" s="22" t="n"/>
      <c r="C114" s="23" t="n"/>
      <c r="D114" s="23" t="n"/>
      <c r="E114" s="22" t="n"/>
      <c r="F114" s="41" t="n"/>
      <c r="G114" s="42" t="n"/>
      <c r="H114" s="22" t="n"/>
      <c r="I114" s="43" t="n"/>
      <c r="J114" s="44" t="n"/>
      <c r="K114" s="35">
        <f>IF(OR(G114="",I114=""),"",IFERROR(G114*I114*(1-IF(J114="",0,J114)),""))</f>
        <v/>
      </c>
      <c r="L114" s="35">
        <f>IF(K114="","",IF(OR(E114="Commandé",E114="Réalisé"),K114,0))</f>
        <v/>
      </c>
      <c r="M114" s="43" t="n"/>
      <c r="N114" s="35">
        <f>IF(OR(M114="",K114=""),"",M114-K114)</f>
        <v/>
      </c>
      <c r="O114" s="45">
        <f>IF(OR(M114="",K114="",K114=0),"",IFERROR((M114-K114)/K114,""))</f>
        <v/>
      </c>
      <c r="P114" s="23" t="n"/>
      <c r="Q114" s="29">
        <f>IF(C114="","",IF(OR(G114="",I114=""),"Montant incomplet",IF(AND(E114="Réalisé",M114=""),"Réel manquant",IF(AND(E114&lt;&gt;"Annulé",F114=""),"Date manquante",""))))</f>
        <v/>
      </c>
      <c r="R114" s="23" t="n"/>
      <c r="T114">
        <f>IF('Paramètres'!D116="","",'Paramètres'!D116)</f>
        <v/>
      </c>
      <c r="U114">
        <f>IF('Paramètres'!E116="","",'Paramètres'!E116)</f>
        <v/>
      </c>
      <c r="V114">
        <f>IF('Paramètres'!F116="","",'Paramètres'!F116)</f>
        <v/>
      </c>
    </row>
    <row r="115" ht="28" customHeight="1">
      <c r="A115" s="22" t="n"/>
      <c r="B115" s="22" t="n"/>
      <c r="C115" s="23" t="n"/>
      <c r="D115" s="23" t="n"/>
      <c r="E115" s="22" t="n"/>
      <c r="F115" s="41" t="n"/>
      <c r="G115" s="42" t="n"/>
      <c r="H115" s="22" t="n"/>
      <c r="I115" s="43" t="n"/>
      <c r="J115" s="44" t="n"/>
      <c r="K115" s="36">
        <f>IF(OR(G115="",I115=""),"",IFERROR(G115*I115*(1-IF(J115="",0,J115)),""))</f>
        <v/>
      </c>
      <c r="L115" s="36">
        <f>IF(K115="","",IF(OR(E115="Commandé",E115="Réalisé"),K115,0))</f>
        <v/>
      </c>
      <c r="M115" s="43" t="n"/>
      <c r="N115" s="36">
        <f>IF(OR(M115="",K115=""),"",M115-K115)</f>
        <v/>
      </c>
      <c r="O115" s="46">
        <f>IF(OR(M115="",K115="",K115=0),"",IFERROR((M115-K115)/K115,""))</f>
        <v/>
      </c>
      <c r="P115" s="23" t="n"/>
      <c r="Q115" s="3">
        <f>IF(C115="","",IF(OR(G115="",I115=""),"Montant incomplet",IF(AND(E115="Réalisé",M115=""),"Réel manquant",IF(AND(E115&lt;&gt;"Annulé",F115=""),"Date manquante",""))))</f>
        <v/>
      </c>
      <c r="R115" s="23" t="n"/>
      <c r="T115">
        <f>IF('Paramètres'!D117="","",'Paramètres'!D117)</f>
        <v/>
      </c>
      <c r="U115">
        <f>IF('Paramètres'!E117="","",'Paramètres'!E117)</f>
        <v/>
      </c>
      <c r="V115">
        <f>IF('Paramètres'!F117="","",'Paramètres'!F117)</f>
        <v/>
      </c>
    </row>
    <row r="116" ht="28" customHeight="1">
      <c r="A116" s="22" t="n"/>
      <c r="B116" s="22" t="n"/>
      <c r="C116" s="23" t="n"/>
      <c r="D116" s="23" t="n"/>
      <c r="E116" s="22" t="n"/>
      <c r="F116" s="41" t="n"/>
      <c r="G116" s="42" t="n"/>
      <c r="H116" s="22" t="n"/>
      <c r="I116" s="43" t="n"/>
      <c r="J116" s="44" t="n"/>
      <c r="K116" s="35">
        <f>IF(OR(G116="",I116=""),"",IFERROR(G116*I116*(1-IF(J116="",0,J116)),""))</f>
        <v/>
      </c>
      <c r="L116" s="35">
        <f>IF(K116="","",IF(OR(E116="Commandé",E116="Réalisé"),K116,0))</f>
        <v/>
      </c>
      <c r="M116" s="43" t="n"/>
      <c r="N116" s="35">
        <f>IF(OR(M116="",K116=""),"",M116-K116)</f>
        <v/>
      </c>
      <c r="O116" s="45">
        <f>IF(OR(M116="",K116="",K116=0),"",IFERROR((M116-K116)/K116,""))</f>
        <v/>
      </c>
      <c r="P116" s="23" t="n"/>
      <c r="Q116" s="29">
        <f>IF(C116="","",IF(OR(G116="",I116=""),"Montant incomplet",IF(AND(E116="Réalisé",M116=""),"Réel manquant",IF(AND(E116&lt;&gt;"Annulé",F116=""),"Date manquante",""))))</f>
        <v/>
      </c>
      <c r="R116" s="23" t="n"/>
      <c r="T116">
        <f>IF('Paramètres'!D118="","",'Paramètres'!D118)</f>
        <v/>
      </c>
      <c r="U116">
        <f>IF('Paramètres'!E118="","",'Paramètres'!E118)</f>
        <v/>
      </c>
      <c r="V116">
        <f>IF('Paramètres'!F118="","",'Paramètres'!F118)</f>
        <v/>
      </c>
    </row>
    <row r="117" ht="28" customHeight="1">
      <c r="A117" s="22" t="n"/>
      <c r="B117" s="22" t="n"/>
      <c r="C117" s="23" t="n"/>
      <c r="D117" s="23" t="n"/>
      <c r="E117" s="22" t="n"/>
      <c r="F117" s="41" t="n"/>
      <c r="G117" s="42" t="n"/>
      <c r="H117" s="22" t="n"/>
      <c r="I117" s="43" t="n"/>
      <c r="J117" s="44" t="n"/>
      <c r="K117" s="36">
        <f>IF(OR(G117="",I117=""),"",IFERROR(G117*I117*(1-IF(J117="",0,J117)),""))</f>
        <v/>
      </c>
      <c r="L117" s="36">
        <f>IF(K117="","",IF(OR(E117="Commandé",E117="Réalisé"),K117,0))</f>
        <v/>
      </c>
      <c r="M117" s="43" t="n"/>
      <c r="N117" s="36">
        <f>IF(OR(M117="",K117=""),"",M117-K117)</f>
        <v/>
      </c>
      <c r="O117" s="46">
        <f>IF(OR(M117="",K117="",K117=0),"",IFERROR((M117-K117)/K117,""))</f>
        <v/>
      </c>
      <c r="P117" s="23" t="n"/>
      <c r="Q117" s="3">
        <f>IF(C117="","",IF(OR(G117="",I117=""),"Montant incomplet",IF(AND(E117="Réalisé",M117=""),"Réel manquant",IF(AND(E117&lt;&gt;"Annulé",F117=""),"Date manquante",""))))</f>
        <v/>
      </c>
      <c r="R117" s="23" t="n"/>
      <c r="T117">
        <f>IF('Paramètres'!D119="","",'Paramètres'!D119)</f>
        <v/>
      </c>
      <c r="U117">
        <f>IF('Paramètres'!E119="","",'Paramètres'!E119)</f>
        <v/>
      </c>
      <c r="V117">
        <f>IF('Paramètres'!F119="","",'Paramètres'!F119)</f>
        <v/>
      </c>
    </row>
    <row r="118" ht="28" customHeight="1">
      <c r="A118" s="22" t="n"/>
      <c r="B118" s="22" t="n"/>
      <c r="C118" s="23" t="n"/>
      <c r="D118" s="23" t="n"/>
      <c r="E118" s="22" t="n"/>
      <c r="F118" s="41" t="n"/>
      <c r="G118" s="42" t="n"/>
      <c r="H118" s="22" t="n"/>
      <c r="I118" s="43" t="n"/>
      <c r="J118" s="44" t="n"/>
      <c r="K118" s="35">
        <f>IF(OR(G118="",I118=""),"",IFERROR(G118*I118*(1-IF(J118="",0,J118)),""))</f>
        <v/>
      </c>
      <c r="L118" s="35">
        <f>IF(K118="","",IF(OR(E118="Commandé",E118="Réalisé"),K118,0))</f>
        <v/>
      </c>
      <c r="M118" s="43" t="n"/>
      <c r="N118" s="35">
        <f>IF(OR(M118="",K118=""),"",M118-K118)</f>
        <v/>
      </c>
      <c r="O118" s="45">
        <f>IF(OR(M118="",K118="",K118=0),"",IFERROR((M118-K118)/K118,""))</f>
        <v/>
      </c>
      <c r="P118" s="23" t="n"/>
      <c r="Q118" s="29">
        <f>IF(C118="","",IF(OR(G118="",I118=""),"Montant incomplet",IF(AND(E118="Réalisé",M118=""),"Réel manquant",IF(AND(E118&lt;&gt;"Annulé",F118=""),"Date manquante",""))))</f>
        <v/>
      </c>
      <c r="R118" s="23" t="n"/>
      <c r="T118">
        <f>IF('Paramètres'!D120="","",'Paramètres'!D120)</f>
        <v/>
      </c>
      <c r="U118">
        <f>IF('Paramètres'!E120="","",'Paramètres'!E120)</f>
        <v/>
      </c>
      <c r="V118">
        <f>IF('Paramètres'!F120="","",'Paramètres'!F120)</f>
        <v/>
      </c>
    </row>
    <row r="119" ht="28" customHeight="1">
      <c r="A119" s="22" t="n"/>
      <c r="B119" s="22" t="n"/>
      <c r="C119" s="23" t="n"/>
      <c r="D119" s="23" t="n"/>
      <c r="E119" s="22" t="n"/>
      <c r="F119" s="41" t="n"/>
      <c r="G119" s="42" t="n"/>
      <c r="H119" s="22" t="n"/>
      <c r="I119" s="43" t="n"/>
      <c r="J119" s="44" t="n"/>
      <c r="K119" s="36">
        <f>IF(OR(G119="",I119=""),"",IFERROR(G119*I119*(1-IF(J119="",0,J119)),""))</f>
        <v/>
      </c>
      <c r="L119" s="36">
        <f>IF(K119="","",IF(OR(E119="Commandé",E119="Réalisé"),K119,0))</f>
        <v/>
      </c>
      <c r="M119" s="43" t="n"/>
      <c r="N119" s="36">
        <f>IF(OR(M119="",K119=""),"",M119-K119)</f>
        <v/>
      </c>
      <c r="O119" s="46">
        <f>IF(OR(M119="",K119="",K119=0),"",IFERROR((M119-K119)/K119,""))</f>
        <v/>
      </c>
      <c r="P119" s="23" t="n"/>
      <c r="Q119" s="3">
        <f>IF(C119="","",IF(OR(G119="",I119=""),"Montant incomplet",IF(AND(E119="Réalisé",M119=""),"Réel manquant",IF(AND(E119&lt;&gt;"Annulé",F119=""),"Date manquante",""))))</f>
        <v/>
      </c>
      <c r="R119" s="23" t="n"/>
      <c r="T119">
        <f>IF('Paramètres'!D121="","",'Paramètres'!D121)</f>
        <v/>
      </c>
      <c r="U119">
        <f>IF('Paramètres'!E121="","",'Paramètres'!E121)</f>
        <v/>
      </c>
      <c r="V119">
        <f>IF('Paramètres'!F121="","",'Paramètres'!F121)</f>
        <v/>
      </c>
    </row>
    <row r="120" ht="28" customHeight="1">
      <c r="A120" s="22" t="n"/>
      <c r="B120" s="22" t="n"/>
      <c r="C120" s="23" t="n"/>
      <c r="D120" s="23" t="n"/>
      <c r="E120" s="22" t="n"/>
      <c r="F120" s="41" t="n"/>
      <c r="G120" s="42" t="n"/>
      <c r="H120" s="22" t="n"/>
      <c r="I120" s="43" t="n"/>
      <c r="J120" s="44" t="n"/>
      <c r="K120" s="35">
        <f>IF(OR(G120="",I120=""),"",IFERROR(G120*I120*(1-IF(J120="",0,J120)),""))</f>
        <v/>
      </c>
      <c r="L120" s="35">
        <f>IF(K120="","",IF(OR(E120="Commandé",E120="Réalisé"),K120,0))</f>
        <v/>
      </c>
      <c r="M120" s="43" t="n"/>
      <c r="N120" s="35">
        <f>IF(OR(M120="",K120=""),"",M120-K120)</f>
        <v/>
      </c>
      <c r="O120" s="45">
        <f>IF(OR(M120="",K120="",K120=0),"",IFERROR((M120-K120)/K120,""))</f>
        <v/>
      </c>
      <c r="P120" s="23" t="n"/>
      <c r="Q120" s="29">
        <f>IF(C120="","",IF(OR(G120="",I120=""),"Montant incomplet",IF(AND(E120="Réalisé",M120=""),"Réel manquant",IF(AND(E120&lt;&gt;"Annulé",F120=""),"Date manquante",""))))</f>
        <v/>
      </c>
      <c r="R120" s="23" t="n"/>
      <c r="T120">
        <f>IF('Paramètres'!D122="","",'Paramètres'!D122)</f>
        <v/>
      </c>
      <c r="U120">
        <f>IF('Paramètres'!E122="","",'Paramètres'!E122)</f>
        <v/>
      </c>
      <c r="V120">
        <f>IF('Paramètres'!F122="","",'Paramètres'!F122)</f>
        <v/>
      </c>
    </row>
    <row r="121" ht="28" customHeight="1">
      <c r="A121" s="22" t="n"/>
      <c r="B121" s="22" t="n"/>
      <c r="C121" s="23" t="n"/>
      <c r="D121" s="23" t="n"/>
      <c r="E121" s="22" t="n"/>
      <c r="F121" s="41" t="n"/>
      <c r="G121" s="42" t="n"/>
      <c r="H121" s="22" t="n"/>
      <c r="I121" s="43" t="n"/>
      <c r="J121" s="44" t="n"/>
      <c r="K121" s="36">
        <f>IF(OR(G121="",I121=""),"",IFERROR(G121*I121*(1-IF(J121="",0,J121)),""))</f>
        <v/>
      </c>
      <c r="L121" s="36">
        <f>IF(K121="","",IF(OR(E121="Commandé",E121="Réalisé"),K121,0))</f>
        <v/>
      </c>
      <c r="M121" s="43" t="n"/>
      <c r="N121" s="36">
        <f>IF(OR(M121="",K121=""),"",M121-K121)</f>
        <v/>
      </c>
      <c r="O121" s="46">
        <f>IF(OR(M121="",K121="",K121=0),"",IFERROR((M121-K121)/K121,""))</f>
        <v/>
      </c>
      <c r="P121" s="23" t="n"/>
      <c r="Q121" s="3">
        <f>IF(C121="","",IF(OR(G121="",I121=""),"Montant incomplet",IF(AND(E121="Réalisé",M121=""),"Réel manquant",IF(AND(E121&lt;&gt;"Annulé",F121=""),"Date manquante",""))))</f>
        <v/>
      </c>
      <c r="R121" s="23" t="n"/>
      <c r="T121">
        <f>IF('Paramètres'!D123="","",'Paramètres'!D123)</f>
        <v/>
      </c>
      <c r="U121">
        <f>IF('Paramètres'!E123="","",'Paramètres'!E123)</f>
        <v/>
      </c>
      <c r="V121">
        <f>IF('Paramètres'!F123="","",'Paramètres'!F123)</f>
        <v/>
      </c>
    </row>
  </sheetData>
  <autoFilter ref="A1:R121"/>
  <conditionalFormatting sqref="A2:R121">
    <cfRule type="expression" priority="1" dxfId="3" stopIfTrue="1">
      <formula>$E2="Annulé"</formula>
    </cfRule>
  </conditionalFormatting>
  <conditionalFormatting sqref="Q2:Q121">
    <cfRule type="expression" priority="2" dxfId="2">
      <formula>$Q2&lt;&gt;""</formula>
    </cfRule>
  </conditionalFormatting>
  <conditionalFormatting sqref="N2:N121">
    <cfRule type="expression" priority="3" dxfId="0">
      <formula>AND($N2&lt;&gt;"",$N2&gt;0)</formula>
    </cfRule>
  </conditionalFormatting>
  <dataValidations count="8">
    <dataValidation sqref="B2:B121" showDropDown="0" showInputMessage="0" showErrorMessage="1" allowBlank="0" errorTitle="Catégorie non valide" error="Sélectionnez une catégorie proposée dans la liste." type="list" errorStyle="stop">
      <formula1>$T$2:$T$11</formula1>
    </dataValidation>
    <dataValidation sqref="E2:E121" showDropDown="0" showInputMessage="0" showErrorMessage="1" allowBlank="0" errorTitle="Statut non valide" error="Sélectionnez un statut proposé dans la liste." type="list" errorStyle="stop">
      <formula1>$U$2:$U$7</formula1>
    </dataValidation>
    <dataValidation sqref="H2:H121" showDropDown="0" showInputMessage="0" showErrorMessage="1" allowBlank="0" errorTitle="Unité non valide" error="Sélectionnez une unité proposée dans la liste." type="list" errorStyle="stop">
      <formula1>$V$2:$V$7</formula1>
    </dataValidation>
    <dataValidation sqref="G2:G121" showDropDown="0" showInputMessage="0" showErrorMessage="1" allowBlank="0" errorTitle="Quantité non valide" error="Saisissez une quantité supérieure ou égale à zéro." type="decimal" errorStyle="stop" operator="greaterThanOrEqual">
      <formula1>0</formula1>
    </dataValidation>
    <dataValidation sqref="I2:I121" showDropDown="0" showInputMessage="0" showErrorMessage="1" allowBlank="0" errorTitle="Prix non valide" error="Saisissez un prix unitaire supérieur ou égal à zéro." type="decimal" errorStyle="stop" operator="greaterThanOrEqual">
      <formula1>0</formula1>
    </dataValidation>
    <dataValidation sqref="J2:J121" showDropDown="0" showInputMessage="0" showErrorMessage="1" allowBlank="0" errorTitle="Remise non valide" error="Saisissez une remise comprise entre 0 % et 100 %." type="decimal" errorStyle="stop" operator="between">
      <formula1>0</formula1>
      <formula2>1</formula2>
    </dataValidation>
    <dataValidation sqref="M2:M121" showDropDown="0" showInputMessage="0" showErrorMessage="1" allowBlank="0" errorTitle="Montant réel non valide" error="Saisissez un montant réel supérieur ou égal à zéro." type="decimal" errorStyle="stop" operator="greaterThanOrEqual">
      <formula1>0</formula1>
    </dataValidation>
    <dataValidation sqref="F2:F121" showDropDown="0" showInputMessage="0" showErrorMessage="1" allowBlank="0" errorTitle="Date à vérifier" error="La date devrait être comprise entre le début et la fin de l’événement." type="custom" errorStyle="warning">
      <formula1>OR(F2="",AND('Paramètres'!$B$5&lt;&gt;"",'Paramètres'!$B$6&lt;&gt;"",F2&gt;='Paramètres'!$B$5,F2&lt;='Paramètres'!$B$6))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2026-09-08T19:45:21Z</dcterms:created>
  <dcterms:modified xmlns:dcterms="http://purl.org/dc/terms/" xmlns:xsi="http://www.w3.org/2001/XMLSchema-instance" xsi:type="dcterms:W3CDTF">2026-09-08T19:45:22+00:00Z</dcterms:modified>
</cp:coreProperties>
</file>