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Budget restauration" sheetId="2" state="visible" r:id="rId2"/>
    <sheet xmlns:r="http://schemas.openxmlformats.org/officeDocument/2006/relationships" name="Paramètres" sheetId="3" state="visible" r:id="rId3"/>
  </sheets>
  <definedNames>
    <definedName name="_xlnm._FilterDatabase" localSheetId="0" hidden="1">'Synthèse'!$A$1:$E$7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# ##0,00 €"/>
    <numFmt numFmtId="165" formatCode="dd/mm/yyyy"/>
    <numFmt numFmtId="166" formatCode="0,00"/>
    <numFmt numFmtId="167" formatCode="0,0 %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0"/>
    </font>
    <font>
      <name val="Aptos"/>
      <color rgb="00352646"/>
      <sz val="10"/>
    </font>
    <font>
      <name val="Aptos"/>
      <i val="1"/>
      <color rgb="00352646"/>
      <sz val="9"/>
    </font>
    <font>
      <name val="Aptos"/>
      <b val="1"/>
      <color rgb="00352646"/>
      <sz val="10"/>
    </font>
  </fonts>
  <fills count="7">
    <fill>
      <patternFill/>
    </fill>
    <fill>
      <patternFill patternType="gray125"/>
    </fill>
    <fill>
      <patternFill patternType="solid">
        <fgColor rgb="00DF5149"/>
      </patternFill>
    </fill>
    <fill>
      <patternFill patternType="solid">
        <fgColor rgb="00FFF0AE"/>
      </patternFill>
    </fill>
    <fill>
      <patternFill patternType="solid">
        <fgColor rgb="00352646"/>
      </patternFill>
    </fill>
    <fill>
      <patternFill patternType="solid">
        <fgColor rgb="00FFF5ED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FD3DF"/>
      </left>
      <right style="thin">
        <color rgb="00DFD3DF"/>
      </right>
      <top style="thin">
        <color rgb="00DFD3DF"/>
      </top>
      <bottom style="thin">
        <color rgb="00DFD3DF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4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/>
    </xf>
    <xf numFmtId="164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left" vertical="center"/>
    </xf>
    <xf numFmtId="164" fontId="2" fillId="6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left" vertical="center" wrapText="1"/>
    </xf>
    <xf numFmtId="165" fontId="2" fillId="6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1" fontId="2" fillId="6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left" vertical="center"/>
    </xf>
    <xf numFmtId="164" fontId="1" fillId="2" borderId="1" applyAlignment="1" pivotButton="0" quotePrefix="0" xfId="0">
      <alignment horizontal="right" vertical="center"/>
    </xf>
    <xf numFmtId="1" fontId="2" fillId="5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/>
    </xf>
    <xf numFmtId="165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166" fontId="2" fillId="3" borderId="1" applyAlignment="1" pivotButton="0" quotePrefix="0" xfId="0">
      <alignment horizontal="right" vertical="center"/>
    </xf>
    <xf numFmtId="164" fontId="2" fillId="3" borderId="1" applyAlignment="1" pivotButton="0" quotePrefix="0" xfId="0">
      <alignment horizontal="right" vertical="center"/>
    </xf>
    <xf numFmtId="167" fontId="2" fillId="3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left" vertical="center" wrapText="1"/>
    </xf>
    <xf numFmtId="165" fontId="2" fillId="3" borderId="1" applyAlignment="1" pivotButton="0" quotePrefix="0" xfId="0">
      <alignment horizontal="left" vertical="center" wrapText="1"/>
    </xf>
    <xf numFmtId="1" fontId="2" fillId="3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164" fontId="2" fillId="5" borderId="1" applyAlignment="1" pivotButton="0" quotePrefix="0" xfId="0">
      <alignment horizontal="left" vertical="center" wrapText="1"/>
    </xf>
    <xf numFmtId="164" fontId="2" fillId="6" borderId="1" applyAlignment="1" pivotButton="0" quotePrefix="0" xfId="0">
      <alignment horizontal="left" vertical="center" wrapText="1"/>
    </xf>
    <xf numFmtId="1" fontId="2" fillId="6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164" fontId="2" fillId="5" borderId="1" applyAlignment="1" pivotButton="0" quotePrefix="0" xfId="0">
      <alignment horizontal="right" vertical="center"/>
    </xf>
    <xf numFmtId="164" fontId="2" fillId="6" borderId="1" applyAlignment="1" pivotButton="0" quotePrefix="0" xfId="0">
      <alignment horizontal="right" vertical="center"/>
    </xf>
    <xf numFmtId="164" fontId="1" fillId="2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right" vertical="center"/>
    </xf>
    <xf numFmtId="164" fontId="2" fillId="3" borderId="1" applyAlignment="1" pivotButton="0" quotePrefix="0" xfId="0">
      <alignment horizontal="right" vertical="center"/>
    </xf>
    <xf numFmtId="167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left" vertical="center" wrapText="1"/>
    </xf>
    <xf numFmtId="164" fontId="2" fillId="5" borderId="1" applyAlignment="1" pivotButton="0" quotePrefix="0" xfId="0">
      <alignment horizontal="left" vertical="center" wrapText="1"/>
    </xf>
    <xf numFmtId="164" fontId="2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DF5149"/>
        </patternFill>
      </fill>
    </dxf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  <dxf>
      <font>
        <name val="Aptos"/>
        <b val="1"/>
        <color rgb="00352646"/>
        <sz val="10"/>
      </font>
      <fill>
        <patternFill patternType="solid">
          <fgColor rgb="00F4B18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Budget" displayName="tblBudget" ref="A1:R101" headerRowCount="1">
  <autoFilter ref="A1:R101"/>
  <tableColumns count="18">
    <tableColumn id="1" name="ID poste"/>
    <tableColumn id="2" name="Date du service"/>
    <tableColumn id="3" name="Service"/>
    <tableColumn id="4" name="Catégorie"/>
    <tableColumn id="5" name="Libellé"/>
    <tableColumn id="6" name="Quantité prévue"/>
    <tableColumn id="7" name="Unité"/>
    <tableColumn id="8" name="Coût unitaire prévu HT"/>
    <tableColumn id="9" name="Taux appliqué"/>
    <tableColumn id="10" name="Budget HT"/>
    <tableColumn id="11" name="Budget TTC"/>
    <tableColumn id="12" name="Quantité réelle"/>
    <tableColumn id="13" name="Coût unitaire réel HT"/>
    <tableColumn id="14" name="Réalisé HT"/>
    <tableColumn id="15" name="Réalisé TTC"/>
    <tableColumn id="16" name="Écart TTC"/>
    <tableColumn id="17" name="Statut"/>
    <tableColumn id="18" name="Commentaire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397A62"/>
    <outlinePr summaryBelow="1" summaryRight="1"/>
    <pageSetUpPr/>
  </sheetPr>
  <dimension ref="A1:H12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18" customWidth="1" min="3" max="3"/>
    <col width="18" customWidth="1" min="4" max="4"/>
    <col width="25" customWidth="1" min="5" max="5"/>
    <col width="3" customWidth="1" min="6" max="6"/>
    <col width="30" customWidth="1" min="7" max="7"/>
    <col width="28" customWidth="1" min="8" max="8"/>
  </cols>
  <sheetData>
    <row r="1" ht="34" customHeight="1">
      <c r="A1" s="1" t="inlineStr">
        <is>
          <t>Catégorie</t>
        </is>
      </c>
      <c r="B1" s="1" t="inlineStr">
        <is>
          <t>Prévu TTC</t>
        </is>
      </c>
      <c r="C1" s="1" t="inlineStr">
        <is>
          <t>Réalisé TTC</t>
        </is>
      </c>
      <c r="D1" s="1" t="inlineStr">
        <is>
          <t>Écart TTC</t>
        </is>
      </c>
      <c r="E1" s="1" t="inlineStr">
        <is>
          <t>Suivi réalisé</t>
        </is>
      </c>
      <c r="G1" s="1" t="inlineStr">
        <is>
          <t>Indicateur</t>
        </is>
      </c>
      <c r="H1" s="1" t="inlineStr">
        <is>
          <t>Valeur</t>
        </is>
      </c>
    </row>
    <row r="2" ht="24" customHeight="1">
      <c r="A2" s="2">
        <f>Paramètres!D2</f>
        <v/>
      </c>
      <c r="B2" s="34">
        <f>SUMIFS('Budget restauration'!$K$2:$K$101,'Budget restauration'!$D$2:$D$101,A2)</f>
        <v/>
      </c>
      <c r="C2" s="34">
        <f>SUMIFS('Budget restauration'!$O$2:$O$101,'Budget restauration'!$D$2:$D$101,A2)</f>
        <v/>
      </c>
      <c r="D2" s="34">
        <f>C2-B2</f>
        <v/>
      </c>
      <c r="E2" s="2">
        <f>IF(COUNTIF('Budget restauration'!$D$2:$D$101,A2)=0,"Aucun poste",IF(COUNTIFS('Budget restauration'!$D$2:$D$101,A2,'Budget restauration'!$L$2:$L$101,"&lt;&gt;",'Budget restauration'!$M$2:$M$101,"&lt;&gt;")=0,"Non renseigné",IF(COUNTIFS('Budget restauration'!$D$2:$D$101,A2,'Budget restauration'!$L$2:$L$101,"&lt;&gt;",'Budget restauration'!$M$2:$M$101,"&lt;&gt;")=COUNTIF('Budget restauration'!$D$2:$D$101,A2),"Renseigné","Partiel")))</f>
        <v/>
      </c>
      <c r="G2" s="4" t="inlineStr">
        <is>
          <t>Événement interne</t>
        </is>
      </c>
      <c r="H2" s="5">
        <f>Paramètres!B1</f>
        <v/>
      </c>
    </row>
    <row r="3" ht="24" customHeight="1">
      <c r="A3" s="6">
        <f>Paramètres!D3</f>
        <v/>
      </c>
      <c r="B3" s="35">
        <f>SUMIFS('Budget restauration'!$K$2:$K$101,'Budget restauration'!$D$2:$D$101,A3)</f>
        <v/>
      </c>
      <c r="C3" s="35">
        <f>SUMIFS('Budget restauration'!$O$2:$O$101,'Budget restauration'!$D$2:$D$101,A3)</f>
        <v/>
      </c>
      <c r="D3" s="35">
        <f>C3-B3</f>
        <v/>
      </c>
      <c r="E3" s="6">
        <f>IF(COUNTIF('Budget restauration'!$D$2:$D$101,A3)=0,"Aucun poste",IF(COUNTIFS('Budget restauration'!$D$2:$D$101,A3,'Budget restauration'!$L$2:$L$101,"&lt;&gt;",'Budget restauration'!$M$2:$M$101,"&lt;&gt;")=0,"Non renseigné",IF(COUNTIFS('Budget restauration'!$D$2:$D$101,A3,'Budget restauration'!$L$2:$L$101,"&lt;&gt;",'Budget restauration'!$M$2:$M$101,"&lt;&gt;")=COUNTIF('Budget restauration'!$D$2:$D$101,A3),"Renseigné","Partiel")))</f>
        <v/>
      </c>
      <c r="G3" s="8" t="inlineStr">
        <is>
          <t>Date de début</t>
        </is>
      </c>
      <c r="H3" s="9">
        <f>Paramètres!B2</f>
        <v/>
      </c>
    </row>
    <row r="4" ht="24" customHeight="1">
      <c r="A4" s="2">
        <f>Paramètres!D4</f>
        <v/>
      </c>
      <c r="B4" s="34">
        <f>SUMIFS('Budget restauration'!$K$2:$K$101,'Budget restauration'!$D$2:$D$101,A4)</f>
        <v/>
      </c>
      <c r="C4" s="34">
        <f>SUMIFS('Budget restauration'!$O$2:$O$101,'Budget restauration'!$D$2:$D$101,A4)</f>
        <v/>
      </c>
      <c r="D4" s="34">
        <f>C4-B4</f>
        <v/>
      </c>
      <c r="E4" s="2">
        <f>IF(COUNTIF('Budget restauration'!$D$2:$D$101,A4)=0,"Aucun poste",IF(COUNTIFS('Budget restauration'!$D$2:$D$101,A4,'Budget restauration'!$L$2:$L$101,"&lt;&gt;",'Budget restauration'!$M$2:$M$101,"&lt;&gt;")=0,"Non renseigné",IF(COUNTIFS('Budget restauration'!$D$2:$D$101,A4,'Budget restauration'!$L$2:$L$101,"&lt;&gt;",'Budget restauration'!$M$2:$M$101,"&lt;&gt;")=COUNTIF('Budget restauration'!$D$2:$D$101,A4),"Renseigné","Partiel")))</f>
        <v/>
      </c>
      <c r="G4" s="4" t="inlineStr">
        <is>
          <t>Date de fin</t>
        </is>
      </c>
      <c r="H4" s="10">
        <f>Paramètres!B3</f>
        <v/>
      </c>
    </row>
    <row r="5" ht="24" customHeight="1">
      <c r="A5" s="6">
        <f>Paramètres!D5</f>
        <v/>
      </c>
      <c r="B5" s="35">
        <f>SUMIFS('Budget restauration'!$K$2:$K$101,'Budget restauration'!$D$2:$D$101,A5)</f>
        <v/>
      </c>
      <c r="C5" s="35">
        <f>SUMIFS('Budget restauration'!$O$2:$O$101,'Budget restauration'!$D$2:$D$101,A5)</f>
        <v/>
      </c>
      <c r="D5" s="35">
        <f>C5-B5</f>
        <v/>
      </c>
      <c r="E5" s="6">
        <f>IF(COUNTIF('Budget restauration'!$D$2:$D$101,A5)=0,"Aucun poste",IF(COUNTIFS('Budget restauration'!$D$2:$D$101,A5,'Budget restauration'!$L$2:$L$101,"&lt;&gt;",'Budget restauration'!$M$2:$M$101,"&lt;&gt;")=0,"Non renseigné",IF(COUNTIFS('Budget restauration'!$D$2:$D$101,A5,'Budget restauration'!$L$2:$L$101,"&lt;&gt;",'Budget restauration'!$M$2:$M$101,"&lt;&gt;")=COUNTIF('Budget restauration'!$D$2:$D$101,A5),"Renseigné","Partiel")))</f>
        <v/>
      </c>
      <c r="G5" s="8" t="inlineStr">
        <is>
          <t>Participants prévisionnels</t>
        </is>
      </c>
      <c r="H5" s="11">
        <f>Paramètres!B4</f>
        <v/>
      </c>
    </row>
    <row r="6" ht="24" customHeight="1">
      <c r="A6" s="2">
        <f>Paramètres!D6</f>
        <v/>
      </c>
      <c r="B6" s="34">
        <f>SUMIFS('Budget restauration'!$K$2:$K$101,'Budget restauration'!$D$2:$D$101,A6)</f>
        <v/>
      </c>
      <c r="C6" s="34">
        <f>SUMIFS('Budget restauration'!$O$2:$O$101,'Budget restauration'!$D$2:$D$101,A6)</f>
        <v/>
      </c>
      <c r="D6" s="34">
        <f>C6-B6</f>
        <v/>
      </c>
      <c r="E6" s="2">
        <f>IF(COUNTIF('Budget restauration'!$D$2:$D$101,A6)=0,"Aucun poste",IF(COUNTIFS('Budget restauration'!$D$2:$D$101,A6,'Budget restauration'!$L$2:$L$101,"&lt;&gt;",'Budget restauration'!$M$2:$M$101,"&lt;&gt;")=0,"Non renseigné",IF(COUNTIFS('Budget restauration'!$D$2:$D$101,A6,'Budget restauration'!$L$2:$L$101,"&lt;&gt;",'Budget restauration'!$M$2:$M$101,"&lt;&gt;")=COUNTIF('Budget restauration'!$D$2:$D$101,A6),"Renseigné","Partiel")))</f>
        <v/>
      </c>
      <c r="G6" s="4" t="inlineStr">
        <is>
          <t>Enveloppe restauration TTC</t>
        </is>
      </c>
      <c r="H6" s="34">
        <f>Paramètres!B5</f>
        <v/>
      </c>
    </row>
    <row r="7" ht="24" customHeight="1">
      <c r="A7" s="6">
        <f>Paramètres!D7</f>
        <v/>
      </c>
      <c r="B7" s="35">
        <f>SUMIFS('Budget restauration'!$K$2:$K$101,'Budget restauration'!$D$2:$D$101,A7)</f>
        <v/>
      </c>
      <c r="C7" s="35">
        <f>SUMIFS('Budget restauration'!$O$2:$O$101,'Budget restauration'!$D$2:$D$101,A7)</f>
        <v/>
      </c>
      <c r="D7" s="35">
        <f>C7-B7</f>
        <v/>
      </c>
      <c r="E7" s="6">
        <f>IF(COUNTIF('Budget restauration'!$D$2:$D$101,A7)=0,"Aucun poste",IF(COUNTIFS('Budget restauration'!$D$2:$D$101,A7,'Budget restauration'!$L$2:$L$101,"&lt;&gt;",'Budget restauration'!$M$2:$M$101,"&lt;&gt;")=0,"Non renseigné",IF(COUNTIFS('Budget restauration'!$D$2:$D$101,A7,'Budget restauration'!$L$2:$L$101,"&lt;&gt;",'Budget restauration'!$M$2:$M$101,"&lt;&gt;")=COUNTIF('Budget restauration'!$D$2:$D$101,A7),"Renseigné","Partiel")))</f>
        <v/>
      </c>
      <c r="G7" s="8" t="inlineStr">
        <is>
          <t>Total prévu TTC</t>
        </is>
      </c>
      <c r="H7" s="35">
        <f>B8</f>
        <v/>
      </c>
    </row>
    <row r="8" ht="24" customHeight="1">
      <c r="A8" s="12" t="inlineStr">
        <is>
          <t>Total</t>
        </is>
      </c>
      <c r="B8" s="36">
        <f>SUM(B2:B7)</f>
        <v/>
      </c>
      <c r="C8" s="36">
        <f>SUM(C2:C7)</f>
        <v/>
      </c>
      <c r="D8" s="36">
        <f>C8-B8</f>
        <v/>
      </c>
      <c r="E8" s="12">
        <f>IF(COUNTIF('Budget restauration'!$A$2:$A$101,"&lt;&gt;")=0,"Aucun poste",IF(COUNTIFS('Budget restauration'!$A$2:$A$101,"&lt;&gt;",'Budget restauration'!$L$2:$L$101,"&lt;&gt;",'Budget restauration'!$M$2:$M$101,"&lt;&gt;")=COUNTIF('Budget restauration'!$A$2:$A$101,"&lt;&gt;"),"Renseigné","Partiel / non renseigné"))</f>
        <v/>
      </c>
      <c r="G8" s="4" t="inlineStr">
        <is>
          <t>Marge sur enveloppe</t>
        </is>
      </c>
      <c r="H8" s="34">
        <f>IF(OR(H6="",H7=""),"",H6-H7)</f>
        <v/>
      </c>
    </row>
    <row r="9" ht="24" customHeight="1">
      <c r="G9" s="8" t="inlineStr">
        <is>
          <t>Coût prévu par participant</t>
        </is>
      </c>
      <c r="H9" s="35">
        <f>IFERROR(B8/Paramètres!B4,"")</f>
        <v/>
      </c>
    </row>
    <row r="10" ht="24" customHeight="1">
      <c r="G10" s="4" t="inlineStr">
        <is>
          <t>Total réalisé TTC</t>
        </is>
      </c>
      <c r="H10" s="34">
        <f>C8</f>
        <v/>
      </c>
    </row>
    <row r="11" ht="24" customHeight="1">
      <c r="G11" s="8" t="inlineStr">
        <is>
          <t>Postes à chiffrer</t>
        </is>
      </c>
      <c r="H11" s="11">
        <f>COUNTIF('Budget restauration'!$Q$2:$Q$101,"À chiffrer")</f>
        <v/>
      </c>
    </row>
    <row r="12" ht="24" customHeight="1">
      <c r="G12" s="4" t="inlineStr">
        <is>
          <t>Postes dépassés</t>
        </is>
      </c>
      <c r="H12" s="14">
        <f>COUNTIF('Budget restauration'!$Q$2:$Q$101,"Dépassé")</f>
        <v/>
      </c>
    </row>
  </sheetData>
  <autoFilter ref="A1:E7"/>
  <conditionalFormatting sqref="D2:D8">
    <cfRule type="expression" priority="1" dxfId="0" stopIfTrue="1">
      <formula>AND(ISNUMBER(D2),D2&gt;0)</formula>
    </cfRule>
    <cfRule type="expression" priority="2" dxfId="1" stopIfTrue="1">
      <formula>AND(ISNUMBER(D2),D2&lt;=0)</formula>
    </cfRule>
  </conditionalFormatting>
  <conditionalFormatting sqref="E2:E8">
    <cfRule type="expression" priority="3" dxfId="1" stopIfTrue="1">
      <formula>E2="Renseigné"</formula>
    </cfRule>
    <cfRule type="expression" priority="4" dxfId="2" stopIfTrue="1">
      <formula>OR(E2="Non renseigné",E2="Partiel",E2="Partiel / non renseigné")</formula>
    </cfRule>
  </conditionalFormatting>
  <conditionalFormatting sqref="H7">
    <cfRule type="expression" priority="5" dxfId="0" stopIfTrue="1">
      <formula>AND(ISNUMBER(H7),ISNUMBER(H6),H7&gt;H6)</formula>
    </cfRule>
  </conditionalFormatting>
  <conditionalFormatting sqref="H8">
    <cfRule type="expression" priority="6" dxfId="0" stopIfTrue="1">
      <formula>AND(ISNUMBER(H8),H8&lt;0)</formula>
    </cfRule>
    <cfRule type="expression" priority="7" dxfId="1" stopIfTrue="1">
      <formula>AND(ISNUMBER(H8),H8&gt;=0)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352646"/>
    <outlinePr summaryBelow="1" summaryRight="1"/>
    <pageSetUpPr/>
  </sheetPr>
  <dimension ref="A1:R101"/>
  <sheetViews>
    <sheetView showGridLines="0" zoomScale="7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15" customWidth="1" min="3" max="3"/>
    <col width="15" customWidth="1" min="4" max="4"/>
    <col width="31" customWidth="1" min="5" max="5"/>
    <col width="16" customWidth="1" min="6" max="6"/>
    <col width="13" customWidth="1" min="7" max="7"/>
    <col width="22" customWidth="1" min="8" max="8"/>
    <col width="15" customWidth="1" min="9" max="9"/>
    <col width="16" customWidth="1" min="10" max="10"/>
    <col width="16" customWidth="1" min="11" max="11"/>
    <col width="16" customWidth="1" min="12" max="12"/>
    <col width="22" customWidth="1" min="13" max="13"/>
    <col width="16" customWidth="1" min="14" max="14"/>
    <col width="16" customWidth="1" min="15" max="15"/>
    <col width="15" customWidth="1" min="16" max="16"/>
    <col width="19" customWidth="1" min="17" max="17"/>
    <col width="38" customWidth="1" min="18" max="18"/>
  </cols>
  <sheetData>
    <row r="1" ht="38" customHeight="1">
      <c r="A1" s="1" t="inlineStr">
        <is>
          <t>ID poste</t>
        </is>
      </c>
      <c r="B1" s="1" t="inlineStr">
        <is>
          <t>Date du service</t>
        </is>
      </c>
      <c r="C1" s="1" t="inlineStr">
        <is>
          <t>Service</t>
        </is>
      </c>
      <c r="D1" s="1" t="inlineStr">
        <is>
          <t>Catégorie</t>
        </is>
      </c>
      <c r="E1" s="1" t="inlineStr">
        <is>
          <t>Libellé</t>
        </is>
      </c>
      <c r="F1" s="1" t="inlineStr">
        <is>
          <t>Quantité prévue</t>
        </is>
      </c>
      <c r="G1" s="1" t="inlineStr">
        <is>
          <t>Unité</t>
        </is>
      </c>
      <c r="H1" s="1" t="inlineStr">
        <is>
          <t>Coût unitaire prévu HT</t>
        </is>
      </c>
      <c r="I1" s="1" t="inlineStr">
        <is>
          <t>Taux appliqué</t>
        </is>
      </c>
      <c r="J1" s="1" t="inlineStr">
        <is>
          <t>Budget HT</t>
        </is>
      </c>
      <c r="K1" s="1" t="inlineStr">
        <is>
          <t>Budget TTC</t>
        </is>
      </c>
      <c r="L1" s="1" t="inlineStr">
        <is>
          <t>Quantité réelle</t>
        </is>
      </c>
      <c r="M1" s="1" t="inlineStr">
        <is>
          <t>Coût unitaire réel HT</t>
        </is>
      </c>
      <c r="N1" s="1" t="inlineStr">
        <is>
          <t>Réalisé HT</t>
        </is>
      </c>
      <c r="O1" s="1" t="inlineStr">
        <is>
          <t>Réalisé TTC</t>
        </is>
      </c>
      <c r="P1" s="1" t="inlineStr">
        <is>
          <t>Écart TTC</t>
        </is>
      </c>
      <c r="Q1" s="1" t="inlineStr">
        <is>
          <t>Statut</t>
        </is>
      </c>
      <c r="R1" s="1" t="inlineStr">
        <is>
          <t>Commentaire</t>
        </is>
      </c>
    </row>
    <row r="2" ht="24" customHeight="1">
      <c r="A2" s="15" t="inlineStr">
        <is>
          <t>REST-001</t>
        </is>
      </c>
      <c r="B2" s="16" t="n">
        <v>46310</v>
      </c>
      <c r="C2" s="17" t="inlineStr">
        <is>
          <t>Accueil</t>
        </is>
      </c>
      <c r="D2" s="17" t="inlineStr">
        <is>
          <t>Boissons</t>
        </is>
      </c>
      <c r="E2" s="18" t="inlineStr">
        <is>
          <t>Accueil — café, thé et eau</t>
        </is>
      </c>
      <c r="F2" s="37" t="n">
        <v>80</v>
      </c>
      <c r="G2" s="17" t="inlineStr">
        <is>
          <t>personne</t>
        </is>
      </c>
      <c r="H2" s="38" t="n">
        <v>3.2</v>
      </c>
      <c r="I2" s="39" t="n">
        <v>0.1</v>
      </c>
      <c r="J2" s="34">
        <f>IF(OR(F2="",H2=""),"",F2*H2)</f>
        <v/>
      </c>
      <c r="K2" s="34">
        <f>IF(OR(J2="",I2=""),"",J2*(1+I2))</f>
        <v/>
      </c>
      <c r="L2" s="37" t="n">
        <v>84</v>
      </c>
      <c r="M2" s="38" t="n">
        <v>3.3</v>
      </c>
      <c r="N2" s="34">
        <f>IF(OR(L2="",M2=""),"",L2*M2)</f>
        <v/>
      </c>
      <c r="O2" s="34">
        <f>IF(OR(N2="",I2=""),"",N2*(1+I2))</f>
        <v/>
      </c>
      <c r="P2" s="34">
        <f>IF(OR(K2="",O2=""),"",O2-K2)</f>
        <v/>
      </c>
      <c r="Q2" s="22">
        <f>IF(COUNTA(A2:I2,L2:M2,R2)=0,"",IF(OR(F2="",H2="",I2=""),"À chiffrer",IF(OR(L2="",M2=""),"Prévu",IF(P2&gt;0,"Dépassé","Dans le budget"))))</f>
        <v/>
      </c>
      <c r="R2" s="18" t="inlineStr">
        <is>
          <t>Prévision fictive pour l’ouverture.</t>
        </is>
      </c>
    </row>
    <row r="3" ht="24" customHeight="1">
      <c r="A3" s="15" t="inlineStr">
        <is>
          <t>REST-002</t>
        </is>
      </c>
      <c r="B3" s="16" t="n">
        <v>46310</v>
      </c>
      <c r="C3" s="17" t="inlineStr">
        <is>
          <t>Matin</t>
        </is>
      </c>
      <c r="D3" s="17" t="inlineStr">
        <is>
          <t>Pauses</t>
        </is>
      </c>
      <c r="E3" s="18" t="inlineStr">
        <is>
          <t>Viennoiseries du matin</t>
        </is>
      </c>
      <c r="F3" s="37" t="n">
        <v>100</v>
      </c>
      <c r="G3" s="17" t="inlineStr">
        <is>
          <t>portion</t>
        </is>
      </c>
      <c r="H3" s="38" t="n">
        <v>1.8</v>
      </c>
      <c r="I3" s="39" t="n">
        <v>0.1</v>
      </c>
      <c r="J3" s="35">
        <f>IF(OR(F3="",H3=""),"",F3*H3)</f>
        <v/>
      </c>
      <c r="K3" s="35">
        <f>IF(OR(J3="",I3=""),"",J3*(1+I3))</f>
        <v/>
      </c>
      <c r="L3" s="37" t="n">
        <v>96</v>
      </c>
      <c r="M3" s="38" t="n">
        <v>1.75</v>
      </c>
      <c r="N3" s="35">
        <f>IF(OR(L3="",M3=""),"",L3*M3)</f>
        <v/>
      </c>
      <c r="O3" s="35">
        <f>IF(OR(N3="",I3=""),"",N3*(1+I3))</f>
        <v/>
      </c>
      <c r="P3" s="35">
        <f>IF(OR(K3="",O3=""),"",O3-K3)</f>
        <v/>
      </c>
      <c r="Q3" s="23">
        <f>IF(COUNTA(A3:I3,L3:M3,R3)=0,"",IF(OR(F3="",H3="",I3=""),"À chiffrer",IF(OR(L3="",M3=""),"Prévu",IF(P3&gt;0,"Dépassé","Dans le budget"))))</f>
        <v/>
      </c>
      <c r="R3" s="18" t="inlineStr">
        <is>
          <t>Quantités fictives ajustées après service.</t>
        </is>
      </c>
    </row>
    <row r="4" ht="24" customHeight="1">
      <c r="A4" s="15" t="inlineStr">
        <is>
          <t>REST-003</t>
        </is>
      </c>
      <c r="B4" s="16" t="n">
        <v>46310</v>
      </c>
      <c r="C4" s="17" t="inlineStr">
        <is>
          <t>Matin</t>
        </is>
      </c>
      <c r="D4" s="17" t="inlineStr">
        <is>
          <t>Boissons</t>
        </is>
      </c>
      <c r="E4" s="18" t="inlineStr">
        <is>
          <t>Jus de fruits</t>
        </is>
      </c>
      <c r="F4" s="37" t="n">
        <v>12</v>
      </c>
      <c r="G4" s="17" t="inlineStr">
        <is>
          <t>litre</t>
        </is>
      </c>
      <c r="H4" s="38" t="n">
        <v>4.5</v>
      </c>
      <c r="I4" s="39" t="n">
        <v>0.1</v>
      </c>
      <c r="J4" s="34">
        <f>IF(OR(F4="",H4=""),"",F4*H4)</f>
        <v/>
      </c>
      <c r="K4" s="34">
        <f>IF(OR(J4="",I4=""),"",J4*(1+I4))</f>
        <v/>
      </c>
      <c r="L4" s="37" t="n">
        <v>14</v>
      </c>
      <c r="M4" s="38" t="n">
        <v>4.6</v>
      </c>
      <c r="N4" s="34">
        <f>IF(OR(L4="",M4=""),"",L4*M4)</f>
        <v/>
      </c>
      <c r="O4" s="34">
        <f>IF(OR(N4="",I4=""),"",N4*(1+I4))</f>
        <v/>
      </c>
      <c r="P4" s="34">
        <f>IF(OR(K4="",O4=""),"",O4-K4)</f>
        <v/>
      </c>
      <c r="Q4" s="22">
        <f>IF(COUNTA(A4:I4,L4:M4,R4)=0,"",IF(OR(F4="",H4="",I4=""),"À chiffrer",IF(OR(L4="",M4=""),"Prévu",IF(P4&gt;0,"Dépassé","Dans le budget"))))</f>
        <v/>
      </c>
      <c r="R4" s="18" t="inlineStr">
        <is>
          <t>Consommation fictive supérieure au prévu.</t>
        </is>
      </c>
    </row>
    <row r="5" ht="24" customHeight="1">
      <c r="A5" s="15" t="inlineStr">
        <is>
          <t>REST-004</t>
        </is>
      </c>
      <c r="B5" s="16" t="n">
        <v>46310</v>
      </c>
      <c r="C5" s="17" t="inlineStr">
        <is>
          <t>Déjeuner</t>
        </is>
      </c>
      <c r="D5" s="17" t="inlineStr">
        <is>
          <t>Repas</t>
        </is>
      </c>
      <c r="E5" s="18" t="inlineStr">
        <is>
          <t>Déjeuner en portions</t>
        </is>
      </c>
      <c r="F5" s="37" t="n">
        <v>120</v>
      </c>
      <c r="G5" s="17" t="inlineStr">
        <is>
          <t>portion</t>
        </is>
      </c>
      <c r="H5" s="38" t="n">
        <v>22</v>
      </c>
      <c r="I5" s="39" t="n">
        <v>0.1</v>
      </c>
      <c r="J5" s="35">
        <f>IF(OR(F5="",H5=""),"",F5*H5)</f>
        <v/>
      </c>
      <c r="K5" s="35">
        <f>IF(OR(J5="",I5=""),"",J5*(1+I5))</f>
        <v/>
      </c>
      <c r="L5" s="37" t="n">
        <v>116</v>
      </c>
      <c r="M5" s="38" t="n">
        <v>23</v>
      </c>
      <c r="N5" s="35">
        <f>IF(OR(L5="",M5=""),"",L5*M5)</f>
        <v/>
      </c>
      <c r="O5" s="35">
        <f>IF(OR(N5="",I5=""),"",N5*(1+I5))</f>
        <v/>
      </c>
      <c r="P5" s="35">
        <f>IF(OR(K5="",O5=""),"",O5-K5)</f>
        <v/>
      </c>
      <c r="Q5" s="23">
        <f>IF(COUNTA(A5:I5,L5:M5,R5)=0,"",IF(OR(F5="",H5="",I5=""),"À chiffrer",IF(OR(L5="",M5=""),"Prévu",IF(P5&gt;0,"Dépassé","Dans le budget"))))</f>
        <v/>
      </c>
      <c r="R5" s="18" t="inlineStr">
        <is>
          <t>Exemple fictif de dépassement unitaire.</t>
        </is>
      </c>
    </row>
    <row r="6" ht="24" customHeight="1">
      <c r="A6" s="15" t="inlineStr">
        <is>
          <t>REST-005</t>
        </is>
      </c>
      <c r="B6" s="16" t="n">
        <v>46310</v>
      </c>
      <c r="C6" s="17" t="inlineStr">
        <is>
          <t>Déjeuner</t>
        </is>
      </c>
      <c r="D6" s="17" t="inlineStr">
        <is>
          <t>Repas</t>
        </is>
      </c>
      <c r="E6" s="18" t="inlineStr">
        <is>
          <t>Option végétale</t>
        </is>
      </c>
      <c r="F6" s="37" t="n">
        <v>18</v>
      </c>
      <c r="G6" s="17" t="inlineStr">
        <is>
          <t>portion</t>
        </is>
      </c>
      <c r="H6" s="38" t="n">
        <v>4.5</v>
      </c>
      <c r="I6" s="39" t="n">
        <v>0.1</v>
      </c>
      <c r="J6" s="34">
        <f>IF(OR(F6="",H6=""),"",F6*H6)</f>
        <v/>
      </c>
      <c r="K6" s="34">
        <f>IF(OR(J6="",I6=""),"",J6*(1+I6))</f>
        <v/>
      </c>
      <c r="L6" s="37" t="n">
        <v>20</v>
      </c>
      <c r="M6" s="38" t="n">
        <v>4.8</v>
      </c>
      <c r="N6" s="34">
        <f>IF(OR(L6="",M6=""),"",L6*M6)</f>
        <v/>
      </c>
      <c r="O6" s="34">
        <f>IF(OR(N6="",I6=""),"",N6*(1+I6))</f>
        <v/>
      </c>
      <c r="P6" s="34">
        <f>IF(OR(K6="",O6=""),"",O6-K6)</f>
        <v/>
      </c>
      <c r="Q6" s="22">
        <f>IF(COUNTA(A6:I6,L6:M6,R6)=0,"",IF(OR(F6="",H6="",I6=""),"À chiffrer",IF(OR(L6="",M6=""),"Prévu",IF(P6&gt;0,"Dépassé","Dans le budget"))))</f>
        <v/>
      </c>
      <c r="R6" s="18" t="inlineStr">
        <is>
          <t>Option fictive complémentaire.</t>
        </is>
      </c>
    </row>
    <row r="7" ht="24" customHeight="1">
      <c r="A7" s="15" t="inlineStr">
        <is>
          <t>REST-006</t>
        </is>
      </c>
      <c r="B7" s="16" t="n">
        <v>46310</v>
      </c>
      <c r="C7" s="17" t="inlineStr">
        <is>
          <t>Déjeuner</t>
        </is>
      </c>
      <c r="D7" s="17" t="inlineStr">
        <is>
          <t>Boissons</t>
        </is>
      </c>
      <c r="E7" s="18" t="inlineStr">
        <is>
          <t>Eau du déjeuner</t>
        </is>
      </c>
      <c r="F7" s="37" t="n">
        <v>24</v>
      </c>
      <c r="G7" s="17" t="inlineStr">
        <is>
          <t>litre</t>
        </is>
      </c>
      <c r="H7" s="38" t="n">
        <v>0.6</v>
      </c>
      <c r="I7" s="39" t="n">
        <v>0.1</v>
      </c>
      <c r="J7" s="35">
        <f>IF(OR(F7="",H7=""),"",F7*H7)</f>
        <v/>
      </c>
      <c r="K7" s="35">
        <f>IF(OR(J7="",I7=""),"",J7*(1+I7))</f>
        <v/>
      </c>
      <c r="L7" s="37" t="n">
        <v>24</v>
      </c>
      <c r="M7" s="38" t="n">
        <v>0.62</v>
      </c>
      <c r="N7" s="35">
        <f>IF(OR(L7="",M7=""),"",L7*M7)</f>
        <v/>
      </c>
      <c r="O7" s="35">
        <f>IF(OR(N7="",I7=""),"",N7*(1+I7))</f>
        <v/>
      </c>
      <c r="P7" s="35">
        <f>IF(OR(K7="",O7=""),"",O7-K7)</f>
        <v/>
      </c>
      <c r="Q7" s="23">
        <f>IF(COUNTA(A7:I7,L7:M7,R7)=0,"",IF(OR(F7="",H7="",I7=""),"À chiffrer",IF(OR(L7="",M7=""),"Prévu",IF(P7&gt;0,"Dépassé","Dans le budget"))))</f>
        <v/>
      </c>
      <c r="R7" s="18" t="inlineStr">
        <is>
          <t>Conditionnement fictif.</t>
        </is>
      </c>
    </row>
    <row r="8" ht="24" customHeight="1">
      <c r="A8" s="15" t="inlineStr">
        <is>
          <t>REST-007</t>
        </is>
      </c>
      <c r="B8" s="16" t="n">
        <v>46311</v>
      </c>
      <c r="C8" s="17" t="inlineStr">
        <is>
          <t>Après-midi</t>
        </is>
      </c>
      <c r="D8" s="17" t="inlineStr">
        <is>
          <t>Pauses</t>
        </is>
      </c>
      <c r="E8" s="18" t="inlineStr">
        <is>
          <t>Pause sucrée</t>
        </is>
      </c>
      <c r="F8" s="37" t="n">
        <v>110</v>
      </c>
      <c r="G8" s="17" t="inlineStr">
        <is>
          <t>portion</t>
        </is>
      </c>
      <c r="H8" s="38" t="n">
        <v>3.1</v>
      </c>
      <c r="I8" s="39" t="n">
        <v>0.1</v>
      </c>
      <c r="J8" s="34">
        <f>IF(OR(F8="",H8=""),"",F8*H8)</f>
        <v/>
      </c>
      <c r="K8" s="34">
        <f>IF(OR(J8="",I8=""),"",J8*(1+I8))</f>
        <v/>
      </c>
      <c r="L8" s="37" t="n">
        <v>108</v>
      </c>
      <c r="M8" s="38" t="n">
        <v>3.25</v>
      </c>
      <c r="N8" s="34">
        <f>IF(OR(L8="",M8=""),"",L8*M8)</f>
        <v/>
      </c>
      <c r="O8" s="34">
        <f>IF(OR(N8="",I8=""),"",N8*(1+I8))</f>
        <v/>
      </c>
      <c r="P8" s="34">
        <f>IF(OR(K8="",O8=""),"",O8-K8)</f>
        <v/>
      </c>
      <c r="Q8" s="22">
        <f>IF(COUNTA(A8:I8,L8:M8,R8)=0,"",IF(OR(F8="",H8="",I8=""),"À chiffrer",IF(OR(L8="",M8=""),"Prévu",IF(P8&gt;0,"Dépassé","Dans le budget"))))</f>
        <v/>
      </c>
      <c r="R8" s="18" t="inlineStr">
        <is>
          <t>Service fictif du second jour.</t>
        </is>
      </c>
    </row>
    <row r="9" ht="24" customHeight="1">
      <c r="A9" s="15" t="inlineStr">
        <is>
          <t>REST-008</t>
        </is>
      </c>
      <c r="B9" s="16" t="n">
        <v>46311</v>
      </c>
      <c r="C9" s="17" t="inlineStr">
        <is>
          <t>Soirée</t>
        </is>
      </c>
      <c r="D9" s="17" t="inlineStr">
        <is>
          <t>Personnel</t>
        </is>
      </c>
      <c r="E9" s="18" t="inlineStr">
        <is>
          <t>Personnel de service au forfait</t>
        </is>
      </c>
      <c r="F9" s="37" t="n">
        <v>4</v>
      </c>
      <c r="G9" s="17" t="inlineStr">
        <is>
          <t>forfait</t>
        </is>
      </c>
      <c r="H9" s="38" t="n">
        <v>320</v>
      </c>
      <c r="I9" s="39" t="n">
        <v>0.2</v>
      </c>
      <c r="J9" s="35">
        <f>IF(OR(F9="",H9=""),"",F9*H9)</f>
        <v/>
      </c>
      <c r="K9" s="35">
        <f>IF(OR(J9="",I9=""),"",J9*(1+I9))</f>
        <v/>
      </c>
      <c r="L9" s="37" t="n">
        <v>4</v>
      </c>
      <c r="M9" s="38" t="n">
        <v>320</v>
      </c>
      <c r="N9" s="35">
        <f>IF(OR(L9="",M9=""),"",L9*M9)</f>
        <v/>
      </c>
      <c r="O9" s="35">
        <f>IF(OR(N9="",I9=""),"",N9*(1+I9))</f>
        <v/>
      </c>
      <c r="P9" s="35">
        <f>IF(OR(K9="",O9=""),"",O9-K9)</f>
        <v/>
      </c>
      <c r="Q9" s="23">
        <f>IF(COUNTA(A9:I9,L9:M9,R9)=0,"",IF(OR(F9="",H9="",I9=""),"À chiffrer",IF(OR(L9="",M9=""),"Prévu",IF(P9&gt;0,"Dépassé","Dans le budget"))))</f>
        <v/>
      </c>
      <c r="R9" s="18" t="inlineStr">
        <is>
          <t>Hypothèse fictive de quatre forfaits.</t>
        </is>
      </c>
    </row>
    <row r="10" ht="24" customHeight="1">
      <c r="A10" s="15" t="inlineStr">
        <is>
          <t>REST-009</t>
        </is>
      </c>
      <c r="B10" s="16" t="n">
        <v>46311</v>
      </c>
      <c r="C10" s="17" t="inlineStr">
        <is>
          <t>Soirée</t>
        </is>
      </c>
      <c r="D10" s="17" t="inlineStr">
        <is>
          <t>Matériel</t>
        </is>
      </c>
      <c r="E10" s="18" t="inlineStr">
        <is>
          <t>Location de vaisselle</t>
        </is>
      </c>
      <c r="F10" s="37" t="n">
        <v>120</v>
      </c>
      <c r="G10" s="17" t="inlineStr">
        <is>
          <t>pièce</t>
        </is>
      </c>
      <c r="H10" s="38" t="n">
        <v>1.25</v>
      </c>
      <c r="I10" s="39" t="n">
        <v>0.2</v>
      </c>
      <c r="J10" s="34">
        <f>IF(OR(F10="",H10=""),"",F10*H10)</f>
        <v/>
      </c>
      <c r="K10" s="34">
        <f>IF(OR(J10="",I10=""),"",J10*(1+I10))</f>
        <v/>
      </c>
      <c r="L10" s="37" t="n">
        <v>118</v>
      </c>
      <c r="M10" s="38" t="n">
        <v>1.3</v>
      </c>
      <c r="N10" s="34">
        <f>IF(OR(L10="",M10=""),"",L10*M10)</f>
        <v/>
      </c>
      <c r="O10" s="34">
        <f>IF(OR(N10="",I10=""),"",N10*(1+I10))</f>
        <v/>
      </c>
      <c r="P10" s="34">
        <f>IF(OR(K10="",O10=""),"",O10-K10)</f>
        <v/>
      </c>
      <c r="Q10" s="22">
        <f>IF(COUNTA(A10:I10,L10:M10,R10)=0,"",IF(OR(F10="",H10="",I10=""),"À chiffrer",IF(OR(L10="",M10=""),"Prévu",IF(P10&gt;0,"Dépassé","Dans le budget"))))</f>
        <v/>
      </c>
      <c r="R10" s="18" t="inlineStr">
        <is>
          <t>Location fictive sans prestataire identifié.</t>
        </is>
      </c>
    </row>
    <row r="11" ht="24" customHeight="1">
      <c r="A11" s="15" t="inlineStr">
        <is>
          <t>REST-010</t>
        </is>
      </c>
      <c r="B11" s="16" t="n">
        <v>46311</v>
      </c>
      <c r="C11" s="17" t="inlineStr">
        <is>
          <t>Soirée</t>
        </is>
      </c>
      <c r="D11" s="17" t="inlineStr">
        <is>
          <t>Divers</t>
        </is>
      </c>
      <c r="E11" s="18" t="inlineStr">
        <is>
          <t>Consommables divers</t>
        </is>
      </c>
      <c r="F11" s="37" t="n">
        <v>8</v>
      </c>
      <c r="G11" s="17" t="inlineStr">
        <is>
          <t>pièce</t>
        </is>
      </c>
      <c r="H11" s="38" t="n">
        <v>9</v>
      </c>
      <c r="I11" s="39" t="n">
        <v>0.2</v>
      </c>
      <c r="J11" s="35">
        <f>IF(OR(F11="",H11=""),"",F11*H11)</f>
        <v/>
      </c>
      <c r="K11" s="35">
        <f>IF(OR(J11="",I11=""),"",J11*(1+I11))</f>
        <v/>
      </c>
      <c r="L11" s="37" t="n"/>
      <c r="M11" s="38" t="n"/>
      <c r="N11" s="35">
        <f>IF(OR(L11="",M11=""),"",L11*M11)</f>
        <v/>
      </c>
      <c r="O11" s="35">
        <f>IF(OR(N11="",I11=""),"",N11*(1+I11))</f>
        <v/>
      </c>
      <c r="P11" s="35">
        <f>IF(OR(K11="",O11=""),"",O11-K11)</f>
        <v/>
      </c>
      <c r="Q11" s="23">
        <f>IF(COUNTA(A11:I11,L11:M11,R11)=0,"",IF(OR(F11="",H11="",I11=""),"À chiffrer",IF(OR(L11="",M11=""),"Prévu",IF(P11&gt;0,"Dépassé","Dans le budget"))))</f>
        <v/>
      </c>
      <c r="R11" s="18" t="inlineStr">
        <is>
          <t>Réalisation fictive encore non renseignée.</t>
        </is>
      </c>
    </row>
    <row r="12" ht="24" customHeight="1">
      <c r="A12" s="15" t="n"/>
      <c r="B12" s="16" t="n"/>
      <c r="C12" s="17" t="n"/>
      <c r="D12" s="17" t="n"/>
      <c r="E12" s="18" t="n"/>
      <c r="F12" s="37" t="n"/>
      <c r="G12" s="17" t="n"/>
      <c r="H12" s="38" t="n"/>
      <c r="I12" s="39" t="n"/>
      <c r="J12" s="34">
        <f>IF(OR(F12="",H12=""),"",F12*H12)</f>
        <v/>
      </c>
      <c r="K12" s="34">
        <f>IF(OR(J12="",I12=""),"",J12*(1+I12))</f>
        <v/>
      </c>
      <c r="L12" s="37" t="n"/>
      <c r="M12" s="38" t="n"/>
      <c r="N12" s="34">
        <f>IF(OR(L12="",M12=""),"",L12*M12)</f>
        <v/>
      </c>
      <c r="O12" s="34">
        <f>IF(OR(N12="",I12=""),"",N12*(1+I12))</f>
        <v/>
      </c>
      <c r="P12" s="34">
        <f>IF(OR(K12="",O12=""),"",O12-K12)</f>
        <v/>
      </c>
      <c r="Q12" s="22">
        <f>IF(COUNTA(A12:I12,L12:M12,R12)=0,"",IF(OR(F12="",H12="",I12=""),"À chiffrer",IF(OR(L12="",M12=""),"Prévu",IF(P12&gt;0,"Dépassé","Dans le budget"))))</f>
        <v/>
      </c>
      <c r="R12" s="18" t="n"/>
    </row>
    <row r="13" ht="24" customHeight="1">
      <c r="A13" s="15" t="n"/>
      <c r="B13" s="16" t="n"/>
      <c r="C13" s="17" t="n"/>
      <c r="D13" s="17" t="n"/>
      <c r="E13" s="18" t="n"/>
      <c r="F13" s="37" t="n"/>
      <c r="G13" s="17" t="n"/>
      <c r="H13" s="38" t="n"/>
      <c r="I13" s="39" t="n"/>
      <c r="J13" s="35">
        <f>IF(OR(F13="",H13=""),"",F13*H13)</f>
        <v/>
      </c>
      <c r="K13" s="35">
        <f>IF(OR(J13="",I13=""),"",J13*(1+I13))</f>
        <v/>
      </c>
      <c r="L13" s="37" t="n"/>
      <c r="M13" s="38" t="n"/>
      <c r="N13" s="35">
        <f>IF(OR(L13="",M13=""),"",L13*M13)</f>
        <v/>
      </c>
      <c r="O13" s="35">
        <f>IF(OR(N13="",I13=""),"",N13*(1+I13))</f>
        <v/>
      </c>
      <c r="P13" s="35">
        <f>IF(OR(K13="",O13=""),"",O13-K13)</f>
        <v/>
      </c>
      <c r="Q13" s="23">
        <f>IF(COUNTA(A13:I13,L13:M13,R13)=0,"",IF(OR(F13="",H13="",I13=""),"À chiffrer",IF(OR(L13="",M13=""),"Prévu",IF(P13&gt;0,"Dépassé","Dans le budget"))))</f>
        <v/>
      </c>
      <c r="R13" s="18" t="n"/>
    </row>
    <row r="14" ht="24" customHeight="1">
      <c r="A14" s="15" t="n"/>
      <c r="B14" s="16" t="n"/>
      <c r="C14" s="17" t="n"/>
      <c r="D14" s="17" t="n"/>
      <c r="E14" s="18" t="n"/>
      <c r="F14" s="37" t="n"/>
      <c r="G14" s="17" t="n"/>
      <c r="H14" s="38" t="n"/>
      <c r="I14" s="39" t="n"/>
      <c r="J14" s="34">
        <f>IF(OR(F14="",H14=""),"",F14*H14)</f>
        <v/>
      </c>
      <c r="K14" s="34">
        <f>IF(OR(J14="",I14=""),"",J14*(1+I14))</f>
        <v/>
      </c>
      <c r="L14" s="37" t="n"/>
      <c r="M14" s="38" t="n"/>
      <c r="N14" s="34">
        <f>IF(OR(L14="",M14=""),"",L14*M14)</f>
        <v/>
      </c>
      <c r="O14" s="34">
        <f>IF(OR(N14="",I14=""),"",N14*(1+I14))</f>
        <v/>
      </c>
      <c r="P14" s="34">
        <f>IF(OR(K14="",O14=""),"",O14-K14)</f>
        <v/>
      </c>
      <c r="Q14" s="22">
        <f>IF(COUNTA(A14:I14,L14:M14,R14)=0,"",IF(OR(F14="",H14="",I14=""),"À chiffrer",IF(OR(L14="",M14=""),"Prévu",IF(P14&gt;0,"Dépassé","Dans le budget"))))</f>
        <v/>
      </c>
      <c r="R14" s="18" t="n"/>
    </row>
    <row r="15" ht="24" customHeight="1">
      <c r="A15" s="15" t="n"/>
      <c r="B15" s="16" t="n"/>
      <c r="C15" s="17" t="n"/>
      <c r="D15" s="17" t="n"/>
      <c r="E15" s="18" t="n"/>
      <c r="F15" s="37" t="n"/>
      <c r="G15" s="17" t="n"/>
      <c r="H15" s="38" t="n"/>
      <c r="I15" s="39" t="n"/>
      <c r="J15" s="35">
        <f>IF(OR(F15="",H15=""),"",F15*H15)</f>
        <v/>
      </c>
      <c r="K15" s="35">
        <f>IF(OR(J15="",I15=""),"",J15*(1+I15))</f>
        <v/>
      </c>
      <c r="L15" s="37" t="n"/>
      <c r="M15" s="38" t="n"/>
      <c r="N15" s="35">
        <f>IF(OR(L15="",M15=""),"",L15*M15)</f>
        <v/>
      </c>
      <c r="O15" s="35">
        <f>IF(OR(N15="",I15=""),"",N15*(1+I15))</f>
        <v/>
      </c>
      <c r="P15" s="35">
        <f>IF(OR(K15="",O15=""),"",O15-K15)</f>
        <v/>
      </c>
      <c r="Q15" s="23">
        <f>IF(COUNTA(A15:I15,L15:M15,R15)=0,"",IF(OR(F15="",H15="",I15=""),"À chiffrer",IF(OR(L15="",M15=""),"Prévu",IF(P15&gt;0,"Dépassé","Dans le budget"))))</f>
        <v/>
      </c>
      <c r="R15" s="18" t="n"/>
    </row>
    <row r="16" ht="24" customHeight="1">
      <c r="A16" s="15" t="n"/>
      <c r="B16" s="16" t="n"/>
      <c r="C16" s="17" t="n"/>
      <c r="D16" s="17" t="n"/>
      <c r="E16" s="18" t="n"/>
      <c r="F16" s="37" t="n"/>
      <c r="G16" s="17" t="n"/>
      <c r="H16" s="38" t="n"/>
      <c r="I16" s="39" t="n"/>
      <c r="J16" s="34">
        <f>IF(OR(F16="",H16=""),"",F16*H16)</f>
        <v/>
      </c>
      <c r="K16" s="34">
        <f>IF(OR(J16="",I16=""),"",J16*(1+I16))</f>
        <v/>
      </c>
      <c r="L16" s="37" t="n"/>
      <c r="M16" s="38" t="n"/>
      <c r="N16" s="34">
        <f>IF(OR(L16="",M16=""),"",L16*M16)</f>
        <v/>
      </c>
      <c r="O16" s="34">
        <f>IF(OR(N16="",I16=""),"",N16*(1+I16))</f>
        <v/>
      </c>
      <c r="P16" s="34">
        <f>IF(OR(K16="",O16=""),"",O16-K16)</f>
        <v/>
      </c>
      <c r="Q16" s="22">
        <f>IF(COUNTA(A16:I16,L16:M16,R16)=0,"",IF(OR(F16="",H16="",I16=""),"À chiffrer",IF(OR(L16="",M16=""),"Prévu",IF(P16&gt;0,"Dépassé","Dans le budget"))))</f>
        <v/>
      </c>
      <c r="R16" s="18" t="n"/>
    </row>
    <row r="17" ht="24" customHeight="1">
      <c r="A17" s="15" t="n"/>
      <c r="B17" s="16" t="n"/>
      <c r="C17" s="17" t="n"/>
      <c r="D17" s="17" t="n"/>
      <c r="E17" s="18" t="n"/>
      <c r="F17" s="37" t="n"/>
      <c r="G17" s="17" t="n"/>
      <c r="H17" s="38" t="n"/>
      <c r="I17" s="39" t="n"/>
      <c r="J17" s="35">
        <f>IF(OR(F17="",H17=""),"",F17*H17)</f>
        <v/>
      </c>
      <c r="K17" s="35">
        <f>IF(OR(J17="",I17=""),"",J17*(1+I17))</f>
        <v/>
      </c>
      <c r="L17" s="37" t="n"/>
      <c r="M17" s="38" t="n"/>
      <c r="N17" s="35">
        <f>IF(OR(L17="",M17=""),"",L17*M17)</f>
        <v/>
      </c>
      <c r="O17" s="35">
        <f>IF(OR(N17="",I17=""),"",N17*(1+I17))</f>
        <v/>
      </c>
      <c r="P17" s="35">
        <f>IF(OR(K17="",O17=""),"",O17-K17)</f>
        <v/>
      </c>
      <c r="Q17" s="23">
        <f>IF(COUNTA(A17:I17,L17:M17,R17)=0,"",IF(OR(F17="",H17="",I17=""),"À chiffrer",IF(OR(L17="",M17=""),"Prévu",IF(P17&gt;0,"Dépassé","Dans le budget"))))</f>
        <v/>
      </c>
      <c r="R17" s="18" t="n"/>
    </row>
    <row r="18" ht="24" customHeight="1">
      <c r="A18" s="15" t="n"/>
      <c r="B18" s="16" t="n"/>
      <c r="C18" s="17" t="n"/>
      <c r="D18" s="17" t="n"/>
      <c r="E18" s="18" t="n"/>
      <c r="F18" s="37" t="n"/>
      <c r="G18" s="17" t="n"/>
      <c r="H18" s="38" t="n"/>
      <c r="I18" s="39" t="n"/>
      <c r="J18" s="34">
        <f>IF(OR(F18="",H18=""),"",F18*H18)</f>
        <v/>
      </c>
      <c r="K18" s="34">
        <f>IF(OR(J18="",I18=""),"",J18*(1+I18))</f>
        <v/>
      </c>
      <c r="L18" s="37" t="n"/>
      <c r="M18" s="38" t="n"/>
      <c r="N18" s="34">
        <f>IF(OR(L18="",M18=""),"",L18*M18)</f>
        <v/>
      </c>
      <c r="O18" s="34">
        <f>IF(OR(N18="",I18=""),"",N18*(1+I18))</f>
        <v/>
      </c>
      <c r="P18" s="34">
        <f>IF(OR(K18="",O18=""),"",O18-K18)</f>
        <v/>
      </c>
      <c r="Q18" s="22">
        <f>IF(COUNTA(A18:I18,L18:M18,R18)=0,"",IF(OR(F18="",H18="",I18=""),"À chiffrer",IF(OR(L18="",M18=""),"Prévu",IF(P18&gt;0,"Dépassé","Dans le budget"))))</f>
        <v/>
      </c>
      <c r="R18" s="18" t="n"/>
    </row>
    <row r="19" ht="24" customHeight="1">
      <c r="A19" s="15" t="n"/>
      <c r="B19" s="16" t="n"/>
      <c r="C19" s="17" t="n"/>
      <c r="D19" s="17" t="n"/>
      <c r="E19" s="18" t="n"/>
      <c r="F19" s="37" t="n"/>
      <c r="G19" s="17" t="n"/>
      <c r="H19" s="38" t="n"/>
      <c r="I19" s="39" t="n"/>
      <c r="J19" s="35">
        <f>IF(OR(F19="",H19=""),"",F19*H19)</f>
        <v/>
      </c>
      <c r="K19" s="35">
        <f>IF(OR(J19="",I19=""),"",J19*(1+I19))</f>
        <v/>
      </c>
      <c r="L19" s="37" t="n"/>
      <c r="M19" s="38" t="n"/>
      <c r="N19" s="35">
        <f>IF(OR(L19="",M19=""),"",L19*M19)</f>
        <v/>
      </c>
      <c r="O19" s="35">
        <f>IF(OR(N19="",I19=""),"",N19*(1+I19))</f>
        <v/>
      </c>
      <c r="P19" s="35">
        <f>IF(OR(K19="",O19=""),"",O19-K19)</f>
        <v/>
      </c>
      <c r="Q19" s="23">
        <f>IF(COUNTA(A19:I19,L19:M19,R19)=0,"",IF(OR(F19="",H19="",I19=""),"À chiffrer",IF(OR(L19="",M19=""),"Prévu",IF(P19&gt;0,"Dépassé","Dans le budget"))))</f>
        <v/>
      </c>
      <c r="R19" s="18" t="n"/>
    </row>
    <row r="20" ht="24" customHeight="1">
      <c r="A20" s="15" t="n"/>
      <c r="B20" s="16" t="n"/>
      <c r="C20" s="17" t="n"/>
      <c r="D20" s="17" t="n"/>
      <c r="E20" s="18" t="n"/>
      <c r="F20" s="37" t="n"/>
      <c r="G20" s="17" t="n"/>
      <c r="H20" s="38" t="n"/>
      <c r="I20" s="39" t="n"/>
      <c r="J20" s="34">
        <f>IF(OR(F20="",H20=""),"",F20*H20)</f>
        <v/>
      </c>
      <c r="K20" s="34">
        <f>IF(OR(J20="",I20=""),"",J20*(1+I20))</f>
        <v/>
      </c>
      <c r="L20" s="37" t="n"/>
      <c r="M20" s="38" t="n"/>
      <c r="N20" s="34">
        <f>IF(OR(L20="",M20=""),"",L20*M20)</f>
        <v/>
      </c>
      <c r="O20" s="34">
        <f>IF(OR(N20="",I20=""),"",N20*(1+I20))</f>
        <v/>
      </c>
      <c r="P20" s="34">
        <f>IF(OR(K20="",O20=""),"",O20-K20)</f>
        <v/>
      </c>
      <c r="Q20" s="22">
        <f>IF(COUNTA(A20:I20,L20:M20,R20)=0,"",IF(OR(F20="",H20="",I20=""),"À chiffrer",IF(OR(L20="",M20=""),"Prévu",IF(P20&gt;0,"Dépassé","Dans le budget"))))</f>
        <v/>
      </c>
      <c r="R20" s="18" t="n"/>
    </row>
    <row r="21" ht="24" customHeight="1">
      <c r="A21" s="15" t="n"/>
      <c r="B21" s="16" t="n"/>
      <c r="C21" s="17" t="n"/>
      <c r="D21" s="17" t="n"/>
      <c r="E21" s="18" t="n"/>
      <c r="F21" s="37" t="n"/>
      <c r="G21" s="17" t="n"/>
      <c r="H21" s="38" t="n"/>
      <c r="I21" s="39" t="n"/>
      <c r="J21" s="35">
        <f>IF(OR(F21="",H21=""),"",F21*H21)</f>
        <v/>
      </c>
      <c r="K21" s="35">
        <f>IF(OR(J21="",I21=""),"",J21*(1+I21))</f>
        <v/>
      </c>
      <c r="L21" s="37" t="n"/>
      <c r="M21" s="38" t="n"/>
      <c r="N21" s="35">
        <f>IF(OR(L21="",M21=""),"",L21*M21)</f>
        <v/>
      </c>
      <c r="O21" s="35">
        <f>IF(OR(N21="",I21=""),"",N21*(1+I21))</f>
        <v/>
      </c>
      <c r="P21" s="35">
        <f>IF(OR(K21="",O21=""),"",O21-K21)</f>
        <v/>
      </c>
      <c r="Q21" s="23">
        <f>IF(COUNTA(A21:I21,L21:M21,R21)=0,"",IF(OR(F21="",H21="",I21=""),"À chiffrer",IF(OR(L21="",M21=""),"Prévu",IF(P21&gt;0,"Dépassé","Dans le budget"))))</f>
        <v/>
      </c>
      <c r="R21" s="18" t="n"/>
    </row>
    <row r="22" ht="24" customHeight="1">
      <c r="A22" s="15" t="n"/>
      <c r="B22" s="16" t="n"/>
      <c r="C22" s="17" t="n"/>
      <c r="D22" s="17" t="n"/>
      <c r="E22" s="18" t="n"/>
      <c r="F22" s="37" t="n"/>
      <c r="G22" s="17" t="n"/>
      <c r="H22" s="38" t="n"/>
      <c r="I22" s="39" t="n"/>
      <c r="J22" s="34">
        <f>IF(OR(F22="",H22=""),"",F22*H22)</f>
        <v/>
      </c>
      <c r="K22" s="34">
        <f>IF(OR(J22="",I22=""),"",J22*(1+I22))</f>
        <v/>
      </c>
      <c r="L22" s="37" t="n"/>
      <c r="M22" s="38" t="n"/>
      <c r="N22" s="34">
        <f>IF(OR(L22="",M22=""),"",L22*M22)</f>
        <v/>
      </c>
      <c r="O22" s="34">
        <f>IF(OR(N22="",I22=""),"",N22*(1+I22))</f>
        <v/>
      </c>
      <c r="P22" s="34">
        <f>IF(OR(K22="",O22=""),"",O22-K22)</f>
        <v/>
      </c>
      <c r="Q22" s="22">
        <f>IF(COUNTA(A22:I22,L22:M22,R22)=0,"",IF(OR(F22="",H22="",I22=""),"À chiffrer",IF(OR(L22="",M22=""),"Prévu",IF(P22&gt;0,"Dépassé","Dans le budget"))))</f>
        <v/>
      </c>
      <c r="R22" s="18" t="n"/>
    </row>
    <row r="23" ht="24" customHeight="1">
      <c r="A23" s="15" t="n"/>
      <c r="B23" s="16" t="n"/>
      <c r="C23" s="17" t="n"/>
      <c r="D23" s="17" t="n"/>
      <c r="E23" s="18" t="n"/>
      <c r="F23" s="37" t="n"/>
      <c r="G23" s="17" t="n"/>
      <c r="H23" s="38" t="n"/>
      <c r="I23" s="39" t="n"/>
      <c r="J23" s="35">
        <f>IF(OR(F23="",H23=""),"",F23*H23)</f>
        <v/>
      </c>
      <c r="K23" s="35">
        <f>IF(OR(J23="",I23=""),"",J23*(1+I23))</f>
        <v/>
      </c>
      <c r="L23" s="37" t="n"/>
      <c r="M23" s="38" t="n"/>
      <c r="N23" s="35">
        <f>IF(OR(L23="",M23=""),"",L23*M23)</f>
        <v/>
      </c>
      <c r="O23" s="35">
        <f>IF(OR(N23="",I23=""),"",N23*(1+I23))</f>
        <v/>
      </c>
      <c r="P23" s="35">
        <f>IF(OR(K23="",O23=""),"",O23-K23)</f>
        <v/>
      </c>
      <c r="Q23" s="23">
        <f>IF(COUNTA(A23:I23,L23:M23,R23)=0,"",IF(OR(F23="",H23="",I23=""),"À chiffrer",IF(OR(L23="",M23=""),"Prévu",IF(P23&gt;0,"Dépassé","Dans le budget"))))</f>
        <v/>
      </c>
      <c r="R23" s="18" t="n"/>
    </row>
    <row r="24" ht="24" customHeight="1">
      <c r="A24" s="15" t="n"/>
      <c r="B24" s="16" t="n"/>
      <c r="C24" s="17" t="n"/>
      <c r="D24" s="17" t="n"/>
      <c r="E24" s="18" t="n"/>
      <c r="F24" s="37" t="n"/>
      <c r="G24" s="17" t="n"/>
      <c r="H24" s="38" t="n"/>
      <c r="I24" s="39" t="n"/>
      <c r="J24" s="34">
        <f>IF(OR(F24="",H24=""),"",F24*H24)</f>
        <v/>
      </c>
      <c r="K24" s="34">
        <f>IF(OR(J24="",I24=""),"",J24*(1+I24))</f>
        <v/>
      </c>
      <c r="L24" s="37" t="n"/>
      <c r="M24" s="38" t="n"/>
      <c r="N24" s="34">
        <f>IF(OR(L24="",M24=""),"",L24*M24)</f>
        <v/>
      </c>
      <c r="O24" s="34">
        <f>IF(OR(N24="",I24=""),"",N24*(1+I24))</f>
        <v/>
      </c>
      <c r="P24" s="34">
        <f>IF(OR(K24="",O24=""),"",O24-K24)</f>
        <v/>
      </c>
      <c r="Q24" s="22">
        <f>IF(COUNTA(A24:I24,L24:M24,R24)=0,"",IF(OR(F24="",H24="",I24=""),"À chiffrer",IF(OR(L24="",M24=""),"Prévu",IF(P24&gt;0,"Dépassé","Dans le budget"))))</f>
        <v/>
      </c>
      <c r="R24" s="18" t="n"/>
    </row>
    <row r="25" ht="24" customHeight="1">
      <c r="A25" s="15" t="n"/>
      <c r="B25" s="16" t="n"/>
      <c r="C25" s="17" t="n"/>
      <c r="D25" s="17" t="n"/>
      <c r="E25" s="18" t="n"/>
      <c r="F25" s="37" t="n"/>
      <c r="G25" s="17" t="n"/>
      <c r="H25" s="38" t="n"/>
      <c r="I25" s="39" t="n"/>
      <c r="J25" s="35">
        <f>IF(OR(F25="",H25=""),"",F25*H25)</f>
        <v/>
      </c>
      <c r="K25" s="35">
        <f>IF(OR(J25="",I25=""),"",J25*(1+I25))</f>
        <v/>
      </c>
      <c r="L25" s="37" t="n"/>
      <c r="M25" s="38" t="n"/>
      <c r="N25" s="35">
        <f>IF(OR(L25="",M25=""),"",L25*M25)</f>
        <v/>
      </c>
      <c r="O25" s="35">
        <f>IF(OR(N25="",I25=""),"",N25*(1+I25))</f>
        <v/>
      </c>
      <c r="P25" s="35">
        <f>IF(OR(K25="",O25=""),"",O25-K25)</f>
        <v/>
      </c>
      <c r="Q25" s="23">
        <f>IF(COUNTA(A25:I25,L25:M25,R25)=0,"",IF(OR(F25="",H25="",I25=""),"À chiffrer",IF(OR(L25="",M25=""),"Prévu",IF(P25&gt;0,"Dépassé","Dans le budget"))))</f>
        <v/>
      </c>
      <c r="R25" s="18" t="n"/>
    </row>
    <row r="26" ht="24" customHeight="1">
      <c r="A26" s="15" t="n"/>
      <c r="B26" s="16" t="n"/>
      <c r="C26" s="17" t="n"/>
      <c r="D26" s="17" t="n"/>
      <c r="E26" s="18" t="n"/>
      <c r="F26" s="37" t="n"/>
      <c r="G26" s="17" t="n"/>
      <c r="H26" s="38" t="n"/>
      <c r="I26" s="39" t="n"/>
      <c r="J26" s="34">
        <f>IF(OR(F26="",H26=""),"",F26*H26)</f>
        <v/>
      </c>
      <c r="K26" s="34">
        <f>IF(OR(J26="",I26=""),"",J26*(1+I26))</f>
        <v/>
      </c>
      <c r="L26" s="37" t="n"/>
      <c r="M26" s="38" t="n"/>
      <c r="N26" s="34">
        <f>IF(OR(L26="",M26=""),"",L26*M26)</f>
        <v/>
      </c>
      <c r="O26" s="34">
        <f>IF(OR(N26="",I26=""),"",N26*(1+I26))</f>
        <v/>
      </c>
      <c r="P26" s="34">
        <f>IF(OR(K26="",O26=""),"",O26-K26)</f>
        <v/>
      </c>
      <c r="Q26" s="22">
        <f>IF(COUNTA(A26:I26,L26:M26,R26)=0,"",IF(OR(F26="",H26="",I26=""),"À chiffrer",IF(OR(L26="",M26=""),"Prévu",IF(P26&gt;0,"Dépassé","Dans le budget"))))</f>
        <v/>
      </c>
      <c r="R26" s="18" t="n"/>
    </row>
    <row r="27" ht="24" customHeight="1">
      <c r="A27" s="15" t="n"/>
      <c r="B27" s="16" t="n"/>
      <c r="C27" s="17" t="n"/>
      <c r="D27" s="17" t="n"/>
      <c r="E27" s="18" t="n"/>
      <c r="F27" s="37" t="n"/>
      <c r="G27" s="17" t="n"/>
      <c r="H27" s="38" t="n"/>
      <c r="I27" s="39" t="n"/>
      <c r="J27" s="35">
        <f>IF(OR(F27="",H27=""),"",F27*H27)</f>
        <v/>
      </c>
      <c r="K27" s="35">
        <f>IF(OR(J27="",I27=""),"",J27*(1+I27))</f>
        <v/>
      </c>
      <c r="L27" s="37" t="n"/>
      <c r="M27" s="38" t="n"/>
      <c r="N27" s="35">
        <f>IF(OR(L27="",M27=""),"",L27*M27)</f>
        <v/>
      </c>
      <c r="O27" s="35">
        <f>IF(OR(N27="",I27=""),"",N27*(1+I27))</f>
        <v/>
      </c>
      <c r="P27" s="35">
        <f>IF(OR(K27="",O27=""),"",O27-K27)</f>
        <v/>
      </c>
      <c r="Q27" s="23">
        <f>IF(COUNTA(A27:I27,L27:M27,R27)=0,"",IF(OR(F27="",H27="",I27=""),"À chiffrer",IF(OR(L27="",M27=""),"Prévu",IF(P27&gt;0,"Dépassé","Dans le budget"))))</f>
        <v/>
      </c>
      <c r="R27" s="18" t="n"/>
    </row>
    <row r="28" ht="24" customHeight="1">
      <c r="A28" s="15" t="n"/>
      <c r="B28" s="16" t="n"/>
      <c r="C28" s="17" t="n"/>
      <c r="D28" s="17" t="n"/>
      <c r="E28" s="18" t="n"/>
      <c r="F28" s="37" t="n"/>
      <c r="G28" s="17" t="n"/>
      <c r="H28" s="38" t="n"/>
      <c r="I28" s="39" t="n"/>
      <c r="J28" s="34">
        <f>IF(OR(F28="",H28=""),"",F28*H28)</f>
        <v/>
      </c>
      <c r="K28" s="34">
        <f>IF(OR(J28="",I28=""),"",J28*(1+I28))</f>
        <v/>
      </c>
      <c r="L28" s="37" t="n"/>
      <c r="M28" s="38" t="n"/>
      <c r="N28" s="34">
        <f>IF(OR(L28="",M28=""),"",L28*M28)</f>
        <v/>
      </c>
      <c r="O28" s="34">
        <f>IF(OR(N28="",I28=""),"",N28*(1+I28))</f>
        <v/>
      </c>
      <c r="P28" s="34">
        <f>IF(OR(K28="",O28=""),"",O28-K28)</f>
        <v/>
      </c>
      <c r="Q28" s="22">
        <f>IF(COUNTA(A28:I28,L28:M28,R28)=0,"",IF(OR(F28="",H28="",I28=""),"À chiffrer",IF(OR(L28="",M28=""),"Prévu",IF(P28&gt;0,"Dépassé","Dans le budget"))))</f>
        <v/>
      </c>
      <c r="R28" s="18" t="n"/>
    </row>
    <row r="29" ht="24" customHeight="1">
      <c r="A29" s="15" t="n"/>
      <c r="B29" s="16" t="n"/>
      <c r="C29" s="17" t="n"/>
      <c r="D29" s="17" t="n"/>
      <c r="E29" s="18" t="n"/>
      <c r="F29" s="37" t="n"/>
      <c r="G29" s="17" t="n"/>
      <c r="H29" s="38" t="n"/>
      <c r="I29" s="39" t="n"/>
      <c r="J29" s="35">
        <f>IF(OR(F29="",H29=""),"",F29*H29)</f>
        <v/>
      </c>
      <c r="K29" s="35">
        <f>IF(OR(J29="",I29=""),"",J29*(1+I29))</f>
        <v/>
      </c>
      <c r="L29" s="37" t="n"/>
      <c r="M29" s="38" t="n"/>
      <c r="N29" s="35">
        <f>IF(OR(L29="",M29=""),"",L29*M29)</f>
        <v/>
      </c>
      <c r="O29" s="35">
        <f>IF(OR(N29="",I29=""),"",N29*(1+I29))</f>
        <v/>
      </c>
      <c r="P29" s="35">
        <f>IF(OR(K29="",O29=""),"",O29-K29)</f>
        <v/>
      </c>
      <c r="Q29" s="23">
        <f>IF(COUNTA(A29:I29,L29:M29,R29)=0,"",IF(OR(F29="",H29="",I29=""),"À chiffrer",IF(OR(L29="",M29=""),"Prévu",IF(P29&gt;0,"Dépassé","Dans le budget"))))</f>
        <v/>
      </c>
      <c r="R29" s="18" t="n"/>
    </row>
    <row r="30" ht="24" customHeight="1">
      <c r="A30" s="15" t="n"/>
      <c r="B30" s="16" t="n"/>
      <c r="C30" s="17" t="n"/>
      <c r="D30" s="17" t="n"/>
      <c r="E30" s="18" t="n"/>
      <c r="F30" s="37" t="n"/>
      <c r="G30" s="17" t="n"/>
      <c r="H30" s="38" t="n"/>
      <c r="I30" s="39" t="n"/>
      <c r="J30" s="34">
        <f>IF(OR(F30="",H30=""),"",F30*H30)</f>
        <v/>
      </c>
      <c r="K30" s="34">
        <f>IF(OR(J30="",I30=""),"",J30*(1+I30))</f>
        <v/>
      </c>
      <c r="L30" s="37" t="n"/>
      <c r="M30" s="38" t="n"/>
      <c r="N30" s="34">
        <f>IF(OR(L30="",M30=""),"",L30*M30)</f>
        <v/>
      </c>
      <c r="O30" s="34">
        <f>IF(OR(N30="",I30=""),"",N30*(1+I30))</f>
        <v/>
      </c>
      <c r="P30" s="34">
        <f>IF(OR(K30="",O30=""),"",O30-K30)</f>
        <v/>
      </c>
      <c r="Q30" s="22">
        <f>IF(COUNTA(A30:I30,L30:M30,R30)=0,"",IF(OR(F30="",H30="",I30=""),"À chiffrer",IF(OR(L30="",M30=""),"Prévu",IF(P30&gt;0,"Dépassé","Dans le budget"))))</f>
        <v/>
      </c>
      <c r="R30" s="18" t="n"/>
    </row>
    <row r="31" ht="24" customHeight="1">
      <c r="A31" s="15" t="n"/>
      <c r="B31" s="16" t="n"/>
      <c r="C31" s="17" t="n"/>
      <c r="D31" s="17" t="n"/>
      <c r="E31" s="18" t="n"/>
      <c r="F31" s="37" t="n"/>
      <c r="G31" s="17" t="n"/>
      <c r="H31" s="38" t="n"/>
      <c r="I31" s="39" t="n"/>
      <c r="J31" s="35">
        <f>IF(OR(F31="",H31=""),"",F31*H31)</f>
        <v/>
      </c>
      <c r="K31" s="35">
        <f>IF(OR(J31="",I31=""),"",J31*(1+I31))</f>
        <v/>
      </c>
      <c r="L31" s="37" t="n"/>
      <c r="M31" s="38" t="n"/>
      <c r="N31" s="35">
        <f>IF(OR(L31="",M31=""),"",L31*M31)</f>
        <v/>
      </c>
      <c r="O31" s="35">
        <f>IF(OR(N31="",I31=""),"",N31*(1+I31))</f>
        <v/>
      </c>
      <c r="P31" s="35">
        <f>IF(OR(K31="",O31=""),"",O31-K31)</f>
        <v/>
      </c>
      <c r="Q31" s="23">
        <f>IF(COUNTA(A31:I31,L31:M31,R31)=0,"",IF(OR(F31="",H31="",I31=""),"À chiffrer",IF(OR(L31="",M31=""),"Prévu",IF(P31&gt;0,"Dépassé","Dans le budget"))))</f>
        <v/>
      </c>
      <c r="R31" s="18" t="n"/>
    </row>
    <row r="32" ht="24" customHeight="1">
      <c r="A32" s="15" t="n"/>
      <c r="B32" s="16" t="n"/>
      <c r="C32" s="17" t="n"/>
      <c r="D32" s="17" t="n"/>
      <c r="E32" s="18" t="n"/>
      <c r="F32" s="37" t="n"/>
      <c r="G32" s="17" t="n"/>
      <c r="H32" s="38" t="n"/>
      <c r="I32" s="39" t="n"/>
      <c r="J32" s="34">
        <f>IF(OR(F32="",H32=""),"",F32*H32)</f>
        <v/>
      </c>
      <c r="K32" s="34">
        <f>IF(OR(J32="",I32=""),"",J32*(1+I32))</f>
        <v/>
      </c>
      <c r="L32" s="37" t="n"/>
      <c r="M32" s="38" t="n"/>
      <c r="N32" s="34">
        <f>IF(OR(L32="",M32=""),"",L32*M32)</f>
        <v/>
      </c>
      <c r="O32" s="34">
        <f>IF(OR(N32="",I32=""),"",N32*(1+I32))</f>
        <v/>
      </c>
      <c r="P32" s="34">
        <f>IF(OR(K32="",O32=""),"",O32-K32)</f>
        <v/>
      </c>
      <c r="Q32" s="22">
        <f>IF(COUNTA(A32:I32,L32:M32,R32)=0,"",IF(OR(F32="",H32="",I32=""),"À chiffrer",IF(OR(L32="",M32=""),"Prévu",IF(P32&gt;0,"Dépassé","Dans le budget"))))</f>
        <v/>
      </c>
      <c r="R32" s="18" t="n"/>
    </row>
    <row r="33" ht="24" customHeight="1">
      <c r="A33" s="15" t="n"/>
      <c r="B33" s="16" t="n"/>
      <c r="C33" s="17" t="n"/>
      <c r="D33" s="17" t="n"/>
      <c r="E33" s="18" t="n"/>
      <c r="F33" s="37" t="n"/>
      <c r="G33" s="17" t="n"/>
      <c r="H33" s="38" t="n"/>
      <c r="I33" s="39" t="n"/>
      <c r="J33" s="35">
        <f>IF(OR(F33="",H33=""),"",F33*H33)</f>
        <v/>
      </c>
      <c r="K33" s="35">
        <f>IF(OR(J33="",I33=""),"",J33*(1+I33))</f>
        <v/>
      </c>
      <c r="L33" s="37" t="n"/>
      <c r="M33" s="38" t="n"/>
      <c r="N33" s="35">
        <f>IF(OR(L33="",M33=""),"",L33*M33)</f>
        <v/>
      </c>
      <c r="O33" s="35">
        <f>IF(OR(N33="",I33=""),"",N33*(1+I33))</f>
        <v/>
      </c>
      <c r="P33" s="35">
        <f>IF(OR(K33="",O33=""),"",O33-K33)</f>
        <v/>
      </c>
      <c r="Q33" s="23">
        <f>IF(COUNTA(A33:I33,L33:M33,R33)=0,"",IF(OR(F33="",H33="",I33=""),"À chiffrer",IF(OR(L33="",M33=""),"Prévu",IF(P33&gt;0,"Dépassé","Dans le budget"))))</f>
        <v/>
      </c>
      <c r="R33" s="18" t="n"/>
    </row>
    <row r="34" ht="24" customHeight="1">
      <c r="A34" s="15" t="n"/>
      <c r="B34" s="16" t="n"/>
      <c r="C34" s="17" t="n"/>
      <c r="D34" s="17" t="n"/>
      <c r="E34" s="18" t="n"/>
      <c r="F34" s="37" t="n"/>
      <c r="G34" s="17" t="n"/>
      <c r="H34" s="38" t="n"/>
      <c r="I34" s="39" t="n"/>
      <c r="J34" s="34">
        <f>IF(OR(F34="",H34=""),"",F34*H34)</f>
        <v/>
      </c>
      <c r="K34" s="34">
        <f>IF(OR(J34="",I34=""),"",J34*(1+I34))</f>
        <v/>
      </c>
      <c r="L34" s="37" t="n"/>
      <c r="M34" s="38" t="n"/>
      <c r="N34" s="34">
        <f>IF(OR(L34="",M34=""),"",L34*M34)</f>
        <v/>
      </c>
      <c r="O34" s="34">
        <f>IF(OR(N34="",I34=""),"",N34*(1+I34))</f>
        <v/>
      </c>
      <c r="P34" s="34">
        <f>IF(OR(K34="",O34=""),"",O34-K34)</f>
        <v/>
      </c>
      <c r="Q34" s="22">
        <f>IF(COUNTA(A34:I34,L34:M34,R34)=0,"",IF(OR(F34="",H34="",I34=""),"À chiffrer",IF(OR(L34="",M34=""),"Prévu",IF(P34&gt;0,"Dépassé","Dans le budget"))))</f>
        <v/>
      </c>
      <c r="R34" s="18" t="n"/>
    </row>
    <row r="35" ht="24" customHeight="1">
      <c r="A35" s="15" t="n"/>
      <c r="B35" s="16" t="n"/>
      <c r="C35" s="17" t="n"/>
      <c r="D35" s="17" t="n"/>
      <c r="E35" s="18" t="n"/>
      <c r="F35" s="37" t="n"/>
      <c r="G35" s="17" t="n"/>
      <c r="H35" s="38" t="n"/>
      <c r="I35" s="39" t="n"/>
      <c r="J35" s="35">
        <f>IF(OR(F35="",H35=""),"",F35*H35)</f>
        <v/>
      </c>
      <c r="K35" s="35">
        <f>IF(OR(J35="",I35=""),"",J35*(1+I35))</f>
        <v/>
      </c>
      <c r="L35" s="37" t="n"/>
      <c r="M35" s="38" t="n"/>
      <c r="N35" s="35">
        <f>IF(OR(L35="",M35=""),"",L35*M35)</f>
        <v/>
      </c>
      <c r="O35" s="35">
        <f>IF(OR(N35="",I35=""),"",N35*(1+I35))</f>
        <v/>
      </c>
      <c r="P35" s="35">
        <f>IF(OR(K35="",O35=""),"",O35-K35)</f>
        <v/>
      </c>
      <c r="Q35" s="23">
        <f>IF(COUNTA(A35:I35,L35:M35,R35)=0,"",IF(OR(F35="",H35="",I35=""),"À chiffrer",IF(OR(L35="",M35=""),"Prévu",IF(P35&gt;0,"Dépassé","Dans le budget"))))</f>
        <v/>
      </c>
      <c r="R35" s="18" t="n"/>
    </row>
    <row r="36" ht="24" customHeight="1">
      <c r="A36" s="15" t="n"/>
      <c r="B36" s="16" t="n"/>
      <c r="C36" s="17" t="n"/>
      <c r="D36" s="17" t="n"/>
      <c r="E36" s="18" t="n"/>
      <c r="F36" s="37" t="n"/>
      <c r="G36" s="17" t="n"/>
      <c r="H36" s="38" t="n"/>
      <c r="I36" s="39" t="n"/>
      <c r="J36" s="34">
        <f>IF(OR(F36="",H36=""),"",F36*H36)</f>
        <v/>
      </c>
      <c r="K36" s="34">
        <f>IF(OR(J36="",I36=""),"",J36*(1+I36))</f>
        <v/>
      </c>
      <c r="L36" s="37" t="n"/>
      <c r="M36" s="38" t="n"/>
      <c r="N36" s="34">
        <f>IF(OR(L36="",M36=""),"",L36*M36)</f>
        <v/>
      </c>
      <c r="O36" s="34">
        <f>IF(OR(N36="",I36=""),"",N36*(1+I36))</f>
        <v/>
      </c>
      <c r="P36" s="34">
        <f>IF(OR(K36="",O36=""),"",O36-K36)</f>
        <v/>
      </c>
      <c r="Q36" s="22">
        <f>IF(COUNTA(A36:I36,L36:M36,R36)=0,"",IF(OR(F36="",H36="",I36=""),"À chiffrer",IF(OR(L36="",M36=""),"Prévu",IF(P36&gt;0,"Dépassé","Dans le budget"))))</f>
        <v/>
      </c>
      <c r="R36" s="18" t="n"/>
    </row>
    <row r="37" ht="24" customHeight="1">
      <c r="A37" s="15" t="n"/>
      <c r="B37" s="16" t="n"/>
      <c r="C37" s="17" t="n"/>
      <c r="D37" s="17" t="n"/>
      <c r="E37" s="18" t="n"/>
      <c r="F37" s="37" t="n"/>
      <c r="G37" s="17" t="n"/>
      <c r="H37" s="38" t="n"/>
      <c r="I37" s="39" t="n"/>
      <c r="J37" s="35">
        <f>IF(OR(F37="",H37=""),"",F37*H37)</f>
        <v/>
      </c>
      <c r="K37" s="35">
        <f>IF(OR(J37="",I37=""),"",J37*(1+I37))</f>
        <v/>
      </c>
      <c r="L37" s="37" t="n"/>
      <c r="M37" s="38" t="n"/>
      <c r="N37" s="35">
        <f>IF(OR(L37="",M37=""),"",L37*M37)</f>
        <v/>
      </c>
      <c r="O37" s="35">
        <f>IF(OR(N37="",I37=""),"",N37*(1+I37))</f>
        <v/>
      </c>
      <c r="P37" s="35">
        <f>IF(OR(K37="",O37=""),"",O37-K37)</f>
        <v/>
      </c>
      <c r="Q37" s="23">
        <f>IF(COUNTA(A37:I37,L37:M37,R37)=0,"",IF(OR(F37="",H37="",I37=""),"À chiffrer",IF(OR(L37="",M37=""),"Prévu",IF(P37&gt;0,"Dépassé","Dans le budget"))))</f>
        <v/>
      </c>
      <c r="R37" s="18" t="n"/>
    </row>
    <row r="38" ht="24" customHeight="1">
      <c r="A38" s="15" t="n"/>
      <c r="B38" s="16" t="n"/>
      <c r="C38" s="17" t="n"/>
      <c r="D38" s="17" t="n"/>
      <c r="E38" s="18" t="n"/>
      <c r="F38" s="37" t="n"/>
      <c r="G38" s="17" t="n"/>
      <c r="H38" s="38" t="n"/>
      <c r="I38" s="39" t="n"/>
      <c r="J38" s="34">
        <f>IF(OR(F38="",H38=""),"",F38*H38)</f>
        <v/>
      </c>
      <c r="K38" s="34">
        <f>IF(OR(J38="",I38=""),"",J38*(1+I38))</f>
        <v/>
      </c>
      <c r="L38" s="37" t="n"/>
      <c r="M38" s="38" t="n"/>
      <c r="N38" s="34">
        <f>IF(OR(L38="",M38=""),"",L38*M38)</f>
        <v/>
      </c>
      <c r="O38" s="34">
        <f>IF(OR(N38="",I38=""),"",N38*(1+I38))</f>
        <v/>
      </c>
      <c r="P38" s="34">
        <f>IF(OR(K38="",O38=""),"",O38-K38)</f>
        <v/>
      </c>
      <c r="Q38" s="22">
        <f>IF(COUNTA(A38:I38,L38:M38,R38)=0,"",IF(OR(F38="",H38="",I38=""),"À chiffrer",IF(OR(L38="",M38=""),"Prévu",IF(P38&gt;0,"Dépassé","Dans le budget"))))</f>
        <v/>
      </c>
      <c r="R38" s="18" t="n"/>
    </row>
    <row r="39" ht="24" customHeight="1">
      <c r="A39" s="15" t="n"/>
      <c r="B39" s="16" t="n"/>
      <c r="C39" s="17" t="n"/>
      <c r="D39" s="17" t="n"/>
      <c r="E39" s="18" t="n"/>
      <c r="F39" s="37" t="n"/>
      <c r="G39" s="17" t="n"/>
      <c r="H39" s="38" t="n"/>
      <c r="I39" s="39" t="n"/>
      <c r="J39" s="35">
        <f>IF(OR(F39="",H39=""),"",F39*H39)</f>
        <v/>
      </c>
      <c r="K39" s="35">
        <f>IF(OR(J39="",I39=""),"",J39*(1+I39))</f>
        <v/>
      </c>
      <c r="L39" s="37" t="n"/>
      <c r="M39" s="38" t="n"/>
      <c r="N39" s="35">
        <f>IF(OR(L39="",M39=""),"",L39*M39)</f>
        <v/>
      </c>
      <c r="O39" s="35">
        <f>IF(OR(N39="",I39=""),"",N39*(1+I39))</f>
        <v/>
      </c>
      <c r="P39" s="35">
        <f>IF(OR(K39="",O39=""),"",O39-K39)</f>
        <v/>
      </c>
      <c r="Q39" s="23">
        <f>IF(COUNTA(A39:I39,L39:M39,R39)=0,"",IF(OR(F39="",H39="",I39=""),"À chiffrer",IF(OR(L39="",M39=""),"Prévu",IF(P39&gt;0,"Dépassé","Dans le budget"))))</f>
        <v/>
      </c>
      <c r="R39" s="18" t="n"/>
    </row>
    <row r="40" ht="24" customHeight="1">
      <c r="A40" s="15" t="n"/>
      <c r="B40" s="16" t="n"/>
      <c r="C40" s="17" t="n"/>
      <c r="D40" s="17" t="n"/>
      <c r="E40" s="18" t="n"/>
      <c r="F40" s="37" t="n"/>
      <c r="G40" s="17" t="n"/>
      <c r="H40" s="38" t="n"/>
      <c r="I40" s="39" t="n"/>
      <c r="J40" s="34">
        <f>IF(OR(F40="",H40=""),"",F40*H40)</f>
        <v/>
      </c>
      <c r="K40" s="34">
        <f>IF(OR(J40="",I40=""),"",J40*(1+I40))</f>
        <v/>
      </c>
      <c r="L40" s="37" t="n"/>
      <c r="M40" s="38" t="n"/>
      <c r="N40" s="34">
        <f>IF(OR(L40="",M40=""),"",L40*M40)</f>
        <v/>
      </c>
      <c r="O40" s="34">
        <f>IF(OR(N40="",I40=""),"",N40*(1+I40))</f>
        <v/>
      </c>
      <c r="P40" s="34">
        <f>IF(OR(K40="",O40=""),"",O40-K40)</f>
        <v/>
      </c>
      <c r="Q40" s="22">
        <f>IF(COUNTA(A40:I40,L40:M40,R40)=0,"",IF(OR(F40="",H40="",I40=""),"À chiffrer",IF(OR(L40="",M40=""),"Prévu",IF(P40&gt;0,"Dépassé","Dans le budget"))))</f>
        <v/>
      </c>
      <c r="R40" s="18" t="n"/>
    </row>
    <row r="41" ht="24" customHeight="1">
      <c r="A41" s="15" t="n"/>
      <c r="B41" s="16" t="n"/>
      <c r="C41" s="17" t="n"/>
      <c r="D41" s="17" t="n"/>
      <c r="E41" s="18" t="n"/>
      <c r="F41" s="37" t="n"/>
      <c r="G41" s="17" t="n"/>
      <c r="H41" s="38" t="n"/>
      <c r="I41" s="39" t="n"/>
      <c r="J41" s="35">
        <f>IF(OR(F41="",H41=""),"",F41*H41)</f>
        <v/>
      </c>
      <c r="K41" s="35">
        <f>IF(OR(J41="",I41=""),"",J41*(1+I41))</f>
        <v/>
      </c>
      <c r="L41" s="37" t="n"/>
      <c r="M41" s="38" t="n"/>
      <c r="N41" s="35">
        <f>IF(OR(L41="",M41=""),"",L41*M41)</f>
        <v/>
      </c>
      <c r="O41" s="35">
        <f>IF(OR(N41="",I41=""),"",N41*(1+I41))</f>
        <v/>
      </c>
      <c r="P41" s="35">
        <f>IF(OR(K41="",O41=""),"",O41-K41)</f>
        <v/>
      </c>
      <c r="Q41" s="23">
        <f>IF(COUNTA(A41:I41,L41:M41,R41)=0,"",IF(OR(F41="",H41="",I41=""),"À chiffrer",IF(OR(L41="",M41=""),"Prévu",IF(P41&gt;0,"Dépassé","Dans le budget"))))</f>
        <v/>
      </c>
      <c r="R41" s="18" t="n"/>
    </row>
    <row r="42" ht="24" customHeight="1">
      <c r="A42" s="15" t="n"/>
      <c r="B42" s="16" t="n"/>
      <c r="C42" s="17" t="n"/>
      <c r="D42" s="17" t="n"/>
      <c r="E42" s="18" t="n"/>
      <c r="F42" s="37" t="n"/>
      <c r="G42" s="17" t="n"/>
      <c r="H42" s="38" t="n"/>
      <c r="I42" s="39" t="n"/>
      <c r="J42" s="34">
        <f>IF(OR(F42="",H42=""),"",F42*H42)</f>
        <v/>
      </c>
      <c r="K42" s="34">
        <f>IF(OR(J42="",I42=""),"",J42*(1+I42))</f>
        <v/>
      </c>
      <c r="L42" s="37" t="n"/>
      <c r="M42" s="38" t="n"/>
      <c r="N42" s="34">
        <f>IF(OR(L42="",M42=""),"",L42*M42)</f>
        <v/>
      </c>
      <c r="O42" s="34">
        <f>IF(OR(N42="",I42=""),"",N42*(1+I42))</f>
        <v/>
      </c>
      <c r="P42" s="34">
        <f>IF(OR(K42="",O42=""),"",O42-K42)</f>
        <v/>
      </c>
      <c r="Q42" s="22">
        <f>IF(COUNTA(A42:I42,L42:M42,R42)=0,"",IF(OR(F42="",H42="",I42=""),"À chiffrer",IF(OR(L42="",M42=""),"Prévu",IF(P42&gt;0,"Dépassé","Dans le budget"))))</f>
        <v/>
      </c>
      <c r="R42" s="18" t="n"/>
    </row>
    <row r="43" ht="24" customHeight="1">
      <c r="A43" s="15" t="n"/>
      <c r="B43" s="16" t="n"/>
      <c r="C43" s="17" t="n"/>
      <c r="D43" s="17" t="n"/>
      <c r="E43" s="18" t="n"/>
      <c r="F43" s="37" t="n"/>
      <c r="G43" s="17" t="n"/>
      <c r="H43" s="38" t="n"/>
      <c r="I43" s="39" t="n"/>
      <c r="J43" s="35">
        <f>IF(OR(F43="",H43=""),"",F43*H43)</f>
        <v/>
      </c>
      <c r="K43" s="35">
        <f>IF(OR(J43="",I43=""),"",J43*(1+I43))</f>
        <v/>
      </c>
      <c r="L43" s="37" t="n"/>
      <c r="M43" s="38" t="n"/>
      <c r="N43" s="35">
        <f>IF(OR(L43="",M43=""),"",L43*M43)</f>
        <v/>
      </c>
      <c r="O43" s="35">
        <f>IF(OR(N43="",I43=""),"",N43*(1+I43))</f>
        <v/>
      </c>
      <c r="P43" s="35">
        <f>IF(OR(K43="",O43=""),"",O43-K43)</f>
        <v/>
      </c>
      <c r="Q43" s="23">
        <f>IF(COUNTA(A43:I43,L43:M43,R43)=0,"",IF(OR(F43="",H43="",I43=""),"À chiffrer",IF(OR(L43="",M43=""),"Prévu",IF(P43&gt;0,"Dépassé","Dans le budget"))))</f>
        <v/>
      </c>
      <c r="R43" s="18" t="n"/>
    </row>
    <row r="44" ht="24" customHeight="1">
      <c r="A44" s="15" t="n"/>
      <c r="B44" s="16" t="n"/>
      <c r="C44" s="17" t="n"/>
      <c r="D44" s="17" t="n"/>
      <c r="E44" s="18" t="n"/>
      <c r="F44" s="37" t="n"/>
      <c r="G44" s="17" t="n"/>
      <c r="H44" s="38" t="n"/>
      <c r="I44" s="39" t="n"/>
      <c r="J44" s="34">
        <f>IF(OR(F44="",H44=""),"",F44*H44)</f>
        <v/>
      </c>
      <c r="K44" s="34">
        <f>IF(OR(J44="",I44=""),"",J44*(1+I44))</f>
        <v/>
      </c>
      <c r="L44" s="37" t="n"/>
      <c r="M44" s="38" t="n"/>
      <c r="N44" s="34">
        <f>IF(OR(L44="",M44=""),"",L44*M44)</f>
        <v/>
      </c>
      <c r="O44" s="34">
        <f>IF(OR(N44="",I44=""),"",N44*(1+I44))</f>
        <v/>
      </c>
      <c r="P44" s="34">
        <f>IF(OR(K44="",O44=""),"",O44-K44)</f>
        <v/>
      </c>
      <c r="Q44" s="22">
        <f>IF(COUNTA(A44:I44,L44:M44,R44)=0,"",IF(OR(F44="",H44="",I44=""),"À chiffrer",IF(OR(L44="",M44=""),"Prévu",IF(P44&gt;0,"Dépassé","Dans le budget"))))</f>
        <v/>
      </c>
      <c r="R44" s="18" t="n"/>
    </row>
    <row r="45" ht="24" customHeight="1">
      <c r="A45" s="15" t="n"/>
      <c r="B45" s="16" t="n"/>
      <c r="C45" s="17" t="n"/>
      <c r="D45" s="17" t="n"/>
      <c r="E45" s="18" t="n"/>
      <c r="F45" s="37" t="n"/>
      <c r="G45" s="17" t="n"/>
      <c r="H45" s="38" t="n"/>
      <c r="I45" s="39" t="n"/>
      <c r="J45" s="35">
        <f>IF(OR(F45="",H45=""),"",F45*H45)</f>
        <v/>
      </c>
      <c r="K45" s="35">
        <f>IF(OR(J45="",I45=""),"",J45*(1+I45))</f>
        <v/>
      </c>
      <c r="L45" s="37" t="n"/>
      <c r="M45" s="38" t="n"/>
      <c r="N45" s="35">
        <f>IF(OR(L45="",M45=""),"",L45*M45)</f>
        <v/>
      </c>
      <c r="O45" s="35">
        <f>IF(OR(N45="",I45=""),"",N45*(1+I45))</f>
        <v/>
      </c>
      <c r="P45" s="35">
        <f>IF(OR(K45="",O45=""),"",O45-K45)</f>
        <v/>
      </c>
      <c r="Q45" s="23">
        <f>IF(COUNTA(A45:I45,L45:M45,R45)=0,"",IF(OR(F45="",H45="",I45=""),"À chiffrer",IF(OR(L45="",M45=""),"Prévu",IF(P45&gt;0,"Dépassé","Dans le budget"))))</f>
        <v/>
      </c>
      <c r="R45" s="18" t="n"/>
    </row>
    <row r="46" ht="24" customHeight="1">
      <c r="A46" s="15" t="n"/>
      <c r="B46" s="16" t="n"/>
      <c r="C46" s="17" t="n"/>
      <c r="D46" s="17" t="n"/>
      <c r="E46" s="18" t="n"/>
      <c r="F46" s="37" t="n"/>
      <c r="G46" s="17" t="n"/>
      <c r="H46" s="38" t="n"/>
      <c r="I46" s="39" t="n"/>
      <c r="J46" s="34">
        <f>IF(OR(F46="",H46=""),"",F46*H46)</f>
        <v/>
      </c>
      <c r="K46" s="34">
        <f>IF(OR(J46="",I46=""),"",J46*(1+I46))</f>
        <v/>
      </c>
      <c r="L46" s="37" t="n"/>
      <c r="M46" s="38" t="n"/>
      <c r="N46" s="34">
        <f>IF(OR(L46="",M46=""),"",L46*M46)</f>
        <v/>
      </c>
      <c r="O46" s="34">
        <f>IF(OR(N46="",I46=""),"",N46*(1+I46))</f>
        <v/>
      </c>
      <c r="P46" s="34">
        <f>IF(OR(K46="",O46=""),"",O46-K46)</f>
        <v/>
      </c>
      <c r="Q46" s="22">
        <f>IF(COUNTA(A46:I46,L46:M46,R46)=0,"",IF(OR(F46="",H46="",I46=""),"À chiffrer",IF(OR(L46="",M46=""),"Prévu",IF(P46&gt;0,"Dépassé","Dans le budget"))))</f>
        <v/>
      </c>
      <c r="R46" s="18" t="n"/>
    </row>
    <row r="47" ht="24" customHeight="1">
      <c r="A47" s="15" t="n"/>
      <c r="B47" s="16" t="n"/>
      <c r="C47" s="17" t="n"/>
      <c r="D47" s="17" t="n"/>
      <c r="E47" s="18" t="n"/>
      <c r="F47" s="37" t="n"/>
      <c r="G47" s="17" t="n"/>
      <c r="H47" s="38" t="n"/>
      <c r="I47" s="39" t="n"/>
      <c r="J47" s="35">
        <f>IF(OR(F47="",H47=""),"",F47*H47)</f>
        <v/>
      </c>
      <c r="K47" s="35">
        <f>IF(OR(J47="",I47=""),"",J47*(1+I47))</f>
        <v/>
      </c>
      <c r="L47" s="37" t="n"/>
      <c r="M47" s="38" t="n"/>
      <c r="N47" s="35">
        <f>IF(OR(L47="",M47=""),"",L47*M47)</f>
        <v/>
      </c>
      <c r="O47" s="35">
        <f>IF(OR(N47="",I47=""),"",N47*(1+I47))</f>
        <v/>
      </c>
      <c r="P47" s="35">
        <f>IF(OR(K47="",O47=""),"",O47-K47)</f>
        <v/>
      </c>
      <c r="Q47" s="23">
        <f>IF(COUNTA(A47:I47,L47:M47,R47)=0,"",IF(OR(F47="",H47="",I47=""),"À chiffrer",IF(OR(L47="",M47=""),"Prévu",IF(P47&gt;0,"Dépassé","Dans le budget"))))</f>
        <v/>
      </c>
      <c r="R47" s="18" t="n"/>
    </row>
    <row r="48" ht="24" customHeight="1">
      <c r="A48" s="15" t="n"/>
      <c r="B48" s="16" t="n"/>
      <c r="C48" s="17" t="n"/>
      <c r="D48" s="17" t="n"/>
      <c r="E48" s="18" t="n"/>
      <c r="F48" s="37" t="n"/>
      <c r="G48" s="17" t="n"/>
      <c r="H48" s="38" t="n"/>
      <c r="I48" s="39" t="n"/>
      <c r="J48" s="34">
        <f>IF(OR(F48="",H48=""),"",F48*H48)</f>
        <v/>
      </c>
      <c r="K48" s="34">
        <f>IF(OR(J48="",I48=""),"",J48*(1+I48))</f>
        <v/>
      </c>
      <c r="L48" s="37" t="n"/>
      <c r="M48" s="38" t="n"/>
      <c r="N48" s="34">
        <f>IF(OR(L48="",M48=""),"",L48*M48)</f>
        <v/>
      </c>
      <c r="O48" s="34">
        <f>IF(OR(N48="",I48=""),"",N48*(1+I48))</f>
        <v/>
      </c>
      <c r="P48" s="34">
        <f>IF(OR(K48="",O48=""),"",O48-K48)</f>
        <v/>
      </c>
      <c r="Q48" s="22">
        <f>IF(COUNTA(A48:I48,L48:M48,R48)=0,"",IF(OR(F48="",H48="",I48=""),"À chiffrer",IF(OR(L48="",M48=""),"Prévu",IF(P48&gt;0,"Dépassé","Dans le budget"))))</f>
        <v/>
      </c>
      <c r="R48" s="18" t="n"/>
    </row>
    <row r="49" ht="24" customHeight="1">
      <c r="A49" s="15" t="n"/>
      <c r="B49" s="16" t="n"/>
      <c r="C49" s="17" t="n"/>
      <c r="D49" s="17" t="n"/>
      <c r="E49" s="18" t="n"/>
      <c r="F49" s="37" t="n"/>
      <c r="G49" s="17" t="n"/>
      <c r="H49" s="38" t="n"/>
      <c r="I49" s="39" t="n"/>
      <c r="J49" s="35">
        <f>IF(OR(F49="",H49=""),"",F49*H49)</f>
        <v/>
      </c>
      <c r="K49" s="35">
        <f>IF(OR(J49="",I49=""),"",J49*(1+I49))</f>
        <v/>
      </c>
      <c r="L49" s="37" t="n"/>
      <c r="M49" s="38" t="n"/>
      <c r="N49" s="35">
        <f>IF(OR(L49="",M49=""),"",L49*M49)</f>
        <v/>
      </c>
      <c r="O49" s="35">
        <f>IF(OR(N49="",I49=""),"",N49*(1+I49))</f>
        <v/>
      </c>
      <c r="P49" s="35">
        <f>IF(OR(K49="",O49=""),"",O49-K49)</f>
        <v/>
      </c>
      <c r="Q49" s="23">
        <f>IF(COUNTA(A49:I49,L49:M49,R49)=0,"",IF(OR(F49="",H49="",I49=""),"À chiffrer",IF(OR(L49="",M49=""),"Prévu",IF(P49&gt;0,"Dépassé","Dans le budget"))))</f>
        <v/>
      </c>
      <c r="R49" s="18" t="n"/>
    </row>
    <row r="50" ht="24" customHeight="1">
      <c r="A50" s="15" t="n"/>
      <c r="B50" s="16" t="n"/>
      <c r="C50" s="17" t="n"/>
      <c r="D50" s="17" t="n"/>
      <c r="E50" s="18" t="n"/>
      <c r="F50" s="37" t="n"/>
      <c r="G50" s="17" t="n"/>
      <c r="H50" s="38" t="n"/>
      <c r="I50" s="39" t="n"/>
      <c r="J50" s="34">
        <f>IF(OR(F50="",H50=""),"",F50*H50)</f>
        <v/>
      </c>
      <c r="K50" s="34">
        <f>IF(OR(J50="",I50=""),"",J50*(1+I50))</f>
        <v/>
      </c>
      <c r="L50" s="37" t="n"/>
      <c r="M50" s="38" t="n"/>
      <c r="N50" s="34">
        <f>IF(OR(L50="",M50=""),"",L50*M50)</f>
        <v/>
      </c>
      <c r="O50" s="34">
        <f>IF(OR(N50="",I50=""),"",N50*(1+I50))</f>
        <v/>
      </c>
      <c r="P50" s="34">
        <f>IF(OR(K50="",O50=""),"",O50-K50)</f>
        <v/>
      </c>
      <c r="Q50" s="22">
        <f>IF(COUNTA(A50:I50,L50:M50,R50)=0,"",IF(OR(F50="",H50="",I50=""),"À chiffrer",IF(OR(L50="",M50=""),"Prévu",IF(P50&gt;0,"Dépassé","Dans le budget"))))</f>
        <v/>
      </c>
      <c r="R50" s="18" t="n"/>
    </row>
    <row r="51" ht="24" customHeight="1">
      <c r="A51" s="15" t="n"/>
      <c r="B51" s="16" t="n"/>
      <c r="C51" s="17" t="n"/>
      <c r="D51" s="17" t="n"/>
      <c r="E51" s="18" t="n"/>
      <c r="F51" s="37" t="n"/>
      <c r="G51" s="17" t="n"/>
      <c r="H51" s="38" t="n"/>
      <c r="I51" s="39" t="n"/>
      <c r="J51" s="35">
        <f>IF(OR(F51="",H51=""),"",F51*H51)</f>
        <v/>
      </c>
      <c r="K51" s="35">
        <f>IF(OR(J51="",I51=""),"",J51*(1+I51))</f>
        <v/>
      </c>
      <c r="L51" s="37" t="n"/>
      <c r="M51" s="38" t="n"/>
      <c r="N51" s="35">
        <f>IF(OR(L51="",M51=""),"",L51*M51)</f>
        <v/>
      </c>
      <c r="O51" s="35">
        <f>IF(OR(N51="",I51=""),"",N51*(1+I51))</f>
        <v/>
      </c>
      <c r="P51" s="35">
        <f>IF(OR(K51="",O51=""),"",O51-K51)</f>
        <v/>
      </c>
      <c r="Q51" s="23">
        <f>IF(COUNTA(A51:I51,L51:M51,R51)=0,"",IF(OR(F51="",H51="",I51=""),"À chiffrer",IF(OR(L51="",M51=""),"Prévu",IF(P51&gt;0,"Dépassé","Dans le budget"))))</f>
        <v/>
      </c>
      <c r="R51" s="18" t="n"/>
    </row>
    <row r="52" ht="24" customHeight="1">
      <c r="A52" s="15" t="n"/>
      <c r="B52" s="16" t="n"/>
      <c r="C52" s="17" t="n"/>
      <c r="D52" s="17" t="n"/>
      <c r="E52" s="18" t="n"/>
      <c r="F52" s="37" t="n"/>
      <c r="G52" s="17" t="n"/>
      <c r="H52" s="38" t="n"/>
      <c r="I52" s="39" t="n"/>
      <c r="J52" s="34">
        <f>IF(OR(F52="",H52=""),"",F52*H52)</f>
        <v/>
      </c>
      <c r="K52" s="34">
        <f>IF(OR(J52="",I52=""),"",J52*(1+I52))</f>
        <v/>
      </c>
      <c r="L52" s="37" t="n"/>
      <c r="M52" s="38" t="n"/>
      <c r="N52" s="34">
        <f>IF(OR(L52="",M52=""),"",L52*M52)</f>
        <v/>
      </c>
      <c r="O52" s="34">
        <f>IF(OR(N52="",I52=""),"",N52*(1+I52))</f>
        <v/>
      </c>
      <c r="P52" s="34">
        <f>IF(OR(K52="",O52=""),"",O52-K52)</f>
        <v/>
      </c>
      <c r="Q52" s="22">
        <f>IF(COUNTA(A52:I52,L52:M52,R52)=0,"",IF(OR(F52="",H52="",I52=""),"À chiffrer",IF(OR(L52="",M52=""),"Prévu",IF(P52&gt;0,"Dépassé","Dans le budget"))))</f>
        <v/>
      </c>
      <c r="R52" s="18" t="n"/>
    </row>
    <row r="53" ht="24" customHeight="1">
      <c r="A53" s="15" t="n"/>
      <c r="B53" s="16" t="n"/>
      <c r="C53" s="17" t="n"/>
      <c r="D53" s="17" t="n"/>
      <c r="E53" s="18" t="n"/>
      <c r="F53" s="37" t="n"/>
      <c r="G53" s="17" t="n"/>
      <c r="H53" s="38" t="n"/>
      <c r="I53" s="39" t="n"/>
      <c r="J53" s="35">
        <f>IF(OR(F53="",H53=""),"",F53*H53)</f>
        <v/>
      </c>
      <c r="K53" s="35">
        <f>IF(OR(J53="",I53=""),"",J53*(1+I53))</f>
        <v/>
      </c>
      <c r="L53" s="37" t="n"/>
      <c r="M53" s="38" t="n"/>
      <c r="N53" s="35">
        <f>IF(OR(L53="",M53=""),"",L53*M53)</f>
        <v/>
      </c>
      <c r="O53" s="35">
        <f>IF(OR(N53="",I53=""),"",N53*(1+I53))</f>
        <v/>
      </c>
      <c r="P53" s="35">
        <f>IF(OR(K53="",O53=""),"",O53-K53)</f>
        <v/>
      </c>
      <c r="Q53" s="23">
        <f>IF(COUNTA(A53:I53,L53:M53,R53)=0,"",IF(OR(F53="",H53="",I53=""),"À chiffrer",IF(OR(L53="",M53=""),"Prévu",IF(P53&gt;0,"Dépassé","Dans le budget"))))</f>
        <v/>
      </c>
      <c r="R53" s="18" t="n"/>
    </row>
    <row r="54" ht="24" customHeight="1">
      <c r="A54" s="15" t="n"/>
      <c r="B54" s="16" t="n"/>
      <c r="C54" s="17" t="n"/>
      <c r="D54" s="17" t="n"/>
      <c r="E54" s="18" t="n"/>
      <c r="F54" s="37" t="n"/>
      <c r="G54" s="17" t="n"/>
      <c r="H54" s="38" t="n"/>
      <c r="I54" s="39" t="n"/>
      <c r="J54" s="34">
        <f>IF(OR(F54="",H54=""),"",F54*H54)</f>
        <v/>
      </c>
      <c r="K54" s="34">
        <f>IF(OR(J54="",I54=""),"",J54*(1+I54))</f>
        <v/>
      </c>
      <c r="L54" s="37" t="n"/>
      <c r="M54" s="38" t="n"/>
      <c r="N54" s="34">
        <f>IF(OR(L54="",M54=""),"",L54*M54)</f>
        <v/>
      </c>
      <c r="O54" s="34">
        <f>IF(OR(N54="",I54=""),"",N54*(1+I54))</f>
        <v/>
      </c>
      <c r="P54" s="34">
        <f>IF(OR(K54="",O54=""),"",O54-K54)</f>
        <v/>
      </c>
      <c r="Q54" s="22">
        <f>IF(COUNTA(A54:I54,L54:M54,R54)=0,"",IF(OR(F54="",H54="",I54=""),"À chiffrer",IF(OR(L54="",M54=""),"Prévu",IF(P54&gt;0,"Dépassé","Dans le budget"))))</f>
        <v/>
      </c>
      <c r="R54" s="18" t="n"/>
    </row>
    <row r="55" ht="24" customHeight="1">
      <c r="A55" s="15" t="n"/>
      <c r="B55" s="16" t="n"/>
      <c r="C55" s="17" t="n"/>
      <c r="D55" s="17" t="n"/>
      <c r="E55" s="18" t="n"/>
      <c r="F55" s="37" t="n"/>
      <c r="G55" s="17" t="n"/>
      <c r="H55" s="38" t="n"/>
      <c r="I55" s="39" t="n"/>
      <c r="J55" s="35">
        <f>IF(OR(F55="",H55=""),"",F55*H55)</f>
        <v/>
      </c>
      <c r="K55" s="35">
        <f>IF(OR(J55="",I55=""),"",J55*(1+I55))</f>
        <v/>
      </c>
      <c r="L55" s="37" t="n"/>
      <c r="M55" s="38" t="n"/>
      <c r="N55" s="35">
        <f>IF(OR(L55="",M55=""),"",L55*M55)</f>
        <v/>
      </c>
      <c r="O55" s="35">
        <f>IF(OR(N55="",I55=""),"",N55*(1+I55))</f>
        <v/>
      </c>
      <c r="P55" s="35">
        <f>IF(OR(K55="",O55=""),"",O55-K55)</f>
        <v/>
      </c>
      <c r="Q55" s="23">
        <f>IF(COUNTA(A55:I55,L55:M55,R55)=0,"",IF(OR(F55="",H55="",I55=""),"À chiffrer",IF(OR(L55="",M55=""),"Prévu",IF(P55&gt;0,"Dépassé","Dans le budget"))))</f>
        <v/>
      </c>
      <c r="R55" s="18" t="n"/>
    </row>
    <row r="56" ht="24" customHeight="1">
      <c r="A56" s="15" t="n"/>
      <c r="B56" s="16" t="n"/>
      <c r="C56" s="17" t="n"/>
      <c r="D56" s="17" t="n"/>
      <c r="E56" s="18" t="n"/>
      <c r="F56" s="37" t="n"/>
      <c r="G56" s="17" t="n"/>
      <c r="H56" s="38" t="n"/>
      <c r="I56" s="39" t="n"/>
      <c r="J56" s="34">
        <f>IF(OR(F56="",H56=""),"",F56*H56)</f>
        <v/>
      </c>
      <c r="K56" s="34">
        <f>IF(OR(J56="",I56=""),"",J56*(1+I56))</f>
        <v/>
      </c>
      <c r="L56" s="37" t="n"/>
      <c r="M56" s="38" t="n"/>
      <c r="N56" s="34">
        <f>IF(OR(L56="",M56=""),"",L56*M56)</f>
        <v/>
      </c>
      <c r="O56" s="34">
        <f>IF(OR(N56="",I56=""),"",N56*(1+I56))</f>
        <v/>
      </c>
      <c r="P56" s="34">
        <f>IF(OR(K56="",O56=""),"",O56-K56)</f>
        <v/>
      </c>
      <c r="Q56" s="22">
        <f>IF(COUNTA(A56:I56,L56:M56,R56)=0,"",IF(OR(F56="",H56="",I56=""),"À chiffrer",IF(OR(L56="",M56=""),"Prévu",IF(P56&gt;0,"Dépassé","Dans le budget"))))</f>
        <v/>
      </c>
      <c r="R56" s="18" t="n"/>
    </row>
    <row r="57" ht="24" customHeight="1">
      <c r="A57" s="15" t="n"/>
      <c r="B57" s="16" t="n"/>
      <c r="C57" s="17" t="n"/>
      <c r="D57" s="17" t="n"/>
      <c r="E57" s="18" t="n"/>
      <c r="F57" s="37" t="n"/>
      <c r="G57" s="17" t="n"/>
      <c r="H57" s="38" t="n"/>
      <c r="I57" s="39" t="n"/>
      <c r="J57" s="35">
        <f>IF(OR(F57="",H57=""),"",F57*H57)</f>
        <v/>
      </c>
      <c r="K57" s="35">
        <f>IF(OR(J57="",I57=""),"",J57*(1+I57))</f>
        <v/>
      </c>
      <c r="L57" s="37" t="n"/>
      <c r="M57" s="38" t="n"/>
      <c r="N57" s="35">
        <f>IF(OR(L57="",M57=""),"",L57*M57)</f>
        <v/>
      </c>
      <c r="O57" s="35">
        <f>IF(OR(N57="",I57=""),"",N57*(1+I57))</f>
        <v/>
      </c>
      <c r="P57" s="35">
        <f>IF(OR(K57="",O57=""),"",O57-K57)</f>
        <v/>
      </c>
      <c r="Q57" s="23">
        <f>IF(COUNTA(A57:I57,L57:M57,R57)=0,"",IF(OR(F57="",H57="",I57=""),"À chiffrer",IF(OR(L57="",M57=""),"Prévu",IF(P57&gt;0,"Dépassé","Dans le budget"))))</f>
        <v/>
      </c>
      <c r="R57" s="18" t="n"/>
    </row>
    <row r="58" ht="24" customHeight="1">
      <c r="A58" s="15" t="n"/>
      <c r="B58" s="16" t="n"/>
      <c r="C58" s="17" t="n"/>
      <c r="D58" s="17" t="n"/>
      <c r="E58" s="18" t="n"/>
      <c r="F58" s="37" t="n"/>
      <c r="G58" s="17" t="n"/>
      <c r="H58" s="38" t="n"/>
      <c r="I58" s="39" t="n"/>
      <c r="J58" s="34">
        <f>IF(OR(F58="",H58=""),"",F58*H58)</f>
        <v/>
      </c>
      <c r="K58" s="34">
        <f>IF(OR(J58="",I58=""),"",J58*(1+I58))</f>
        <v/>
      </c>
      <c r="L58" s="37" t="n"/>
      <c r="M58" s="38" t="n"/>
      <c r="N58" s="34">
        <f>IF(OR(L58="",M58=""),"",L58*M58)</f>
        <v/>
      </c>
      <c r="O58" s="34">
        <f>IF(OR(N58="",I58=""),"",N58*(1+I58))</f>
        <v/>
      </c>
      <c r="P58" s="34">
        <f>IF(OR(K58="",O58=""),"",O58-K58)</f>
        <v/>
      </c>
      <c r="Q58" s="22">
        <f>IF(COUNTA(A58:I58,L58:M58,R58)=0,"",IF(OR(F58="",H58="",I58=""),"À chiffrer",IF(OR(L58="",M58=""),"Prévu",IF(P58&gt;0,"Dépassé","Dans le budget"))))</f>
        <v/>
      </c>
      <c r="R58" s="18" t="n"/>
    </row>
    <row r="59" ht="24" customHeight="1">
      <c r="A59" s="15" t="n"/>
      <c r="B59" s="16" t="n"/>
      <c r="C59" s="17" t="n"/>
      <c r="D59" s="17" t="n"/>
      <c r="E59" s="18" t="n"/>
      <c r="F59" s="37" t="n"/>
      <c r="G59" s="17" t="n"/>
      <c r="H59" s="38" t="n"/>
      <c r="I59" s="39" t="n"/>
      <c r="J59" s="35">
        <f>IF(OR(F59="",H59=""),"",F59*H59)</f>
        <v/>
      </c>
      <c r="K59" s="35">
        <f>IF(OR(J59="",I59=""),"",J59*(1+I59))</f>
        <v/>
      </c>
      <c r="L59" s="37" t="n"/>
      <c r="M59" s="38" t="n"/>
      <c r="N59" s="35">
        <f>IF(OR(L59="",M59=""),"",L59*M59)</f>
        <v/>
      </c>
      <c r="O59" s="35">
        <f>IF(OR(N59="",I59=""),"",N59*(1+I59))</f>
        <v/>
      </c>
      <c r="P59" s="35">
        <f>IF(OR(K59="",O59=""),"",O59-K59)</f>
        <v/>
      </c>
      <c r="Q59" s="23">
        <f>IF(COUNTA(A59:I59,L59:M59,R59)=0,"",IF(OR(F59="",H59="",I59=""),"À chiffrer",IF(OR(L59="",M59=""),"Prévu",IF(P59&gt;0,"Dépassé","Dans le budget"))))</f>
        <v/>
      </c>
      <c r="R59" s="18" t="n"/>
    </row>
    <row r="60" ht="24" customHeight="1">
      <c r="A60" s="15" t="n"/>
      <c r="B60" s="16" t="n"/>
      <c r="C60" s="17" t="n"/>
      <c r="D60" s="17" t="n"/>
      <c r="E60" s="18" t="n"/>
      <c r="F60" s="37" t="n"/>
      <c r="G60" s="17" t="n"/>
      <c r="H60" s="38" t="n"/>
      <c r="I60" s="39" t="n"/>
      <c r="J60" s="34">
        <f>IF(OR(F60="",H60=""),"",F60*H60)</f>
        <v/>
      </c>
      <c r="K60" s="34">
        <f>IF(OR(J60="",I60=""),"",J60*(1+I60))</f>
        <v/>
      </c>
      <c r="L60" s="37" t="n"/>
      <c r="M60" s="38" t="n"/>
      <c r="N60" s="34">
        <f>IF(OR(L60="",M60=""),"",L60*M60)</f>
        <v/>
      </c>
      <c r="O60" s="34">
        <f>IF(OR(N60="",I60=""),"",N60*(1+I60))</f>
        <v/>
      </c>
      <c r="P60" s="34">
        <f>IF(OR(K60="",O60=""),"",O60-K60)</f>
        <v/>
      </c>
      <c r="Q60" s="22">
        <f>IF(COUNTA(A60:I60,L60:M60,R60)=0,"",IF(OR(F60="",H60="",I60=""),"À chiffrer",IF(OR(L60="",M60=""),"Prévu",IF(P60&gt;0,"Dépassé","Dans le budget"))))</f>
        <v/>
      </c>
      <c r="R60" s="18" t="n"/>
    </row>
    <row r="61" ht="24" customHeight="1">
      <c r="A61" s="15" t="n"/>
      <c r="B61" s="16" t="n"/>
      <c r="C61" s="17" t="n"/>
      <c r="D61" s="17" t="n"/>
      <c r="E61" s="18" t="n"/>
      <c r="F61" s="37" t="n"/>
      <c r="G61" s="17" t="n"/>
      <c r="H61" s="38" t="n"/>
      <c r="I61" s="39" t="n"/>
      <c r="J61" s="35">
        <f>IF(OR(F61="",H61=""),"",F61*H61)</f>
        <v/>
      </c>
      <c r="K61" s="35">
        <f>IF(OR(J61="",I61=""),"",J61*(1+I61))</f>
        <v/>
      </c>
      <c r="L61" s="37" t="n"/>
      <c r="M61" s="38" t="n"/>
      <c r="N61" s="35">
        <f>IF(OR(L61="",M61=""),"",L61*M61)</f>
        <v/>
      </c>
      <c r="O61" s="35">
        <f>IF(OR(N61="",I61=""),"",N61*(1+I61))</f>
        <v/>
      </c>
      <c r="P61" s="35">
        <f>IF(OR(K61="",O61=""),"",O61-K61)</f>
        <v/>
      </c>
      <c r="Q61" s="23">
        <f>IF(COUNTA(A61:I61,L61:M61,R61)=0,"",IF(OR(F61="",H61="",I61=""),"À chiffrer",IF(OR(L61="",M61=""),"Prévu",IF(P61&gt;0,"Dépassé","Dans le budget"))))</f>
        <v/>
      </c>
      <c r="R61" s="18" t="n"/>
    </row>
    <row r="62" ht="24" customHeight="1">
      <c r="A62" s="15" t="n"/>
      <c r="B62" s="16" t="n"/>
      <c r="C62" s="17" t="n"/>
      <c r="D62" s="17" t="n"/>
      <c r="E62" s="18" t="n"/>
      <c r="F62" s="37" t="n"/>
      <c r="G62" s="17" t="n"/>
      <c r="H62" s="38" t="n"/>
      <c r="I62" s="39" t="n"/>
      <c r="J62" s="34">
        <f>IF(OR(F62="",H62=""),"",F62*H62)</f>
        <v/>
      </c>
      <c r="K62" s="34">
        <f>IF(OR(J62="",I62=""),"",J62*(1+I62))</f>
        <v/>
      </c>
      <c r="L62" s="37" t="n"/>
      <c r="M62" s="38" t="n"/>
      <c r="N62" s="34">
        <f>IF(OR(L62="",M62=""),"",L62*M62)</f>
        <v/>
      </c>
      <c r="O62" s="34">
        <f>IF(OR(N62="",I62=""),"",N62*(1+I62))</f>
        <v/>
      </c>
      <c r="P62" s="34">
        <f>IF(OR(K62="",O62=""),"",O62-K62)</f>
        <v/>
      </c>
      <c r="Q62" s="22">
        <f>IF(COUNTA(A62:I62,L62:M62,R62)=0,"",IF(OR(F62="",H62="",I62=""),"À chiffrer",IF(OR(L62="",M62=""),"Prévu",IF(P62&gt;0,"Dépassé","Dans le budget"))))</f>
        <v/>
      </c>
      <c r="R62" s="18" t="n"/>
    </row>
    <row r="63" ht="24" customHeight="1">
      <c r="A63" s="15" t="n"/>
      <c r="B63" s="16" t="n"/>
      <c r="C63" s="17" t="n"/>
      <c r="D63" s="17" t="n"/>
      <c r="E63" s="18" t="n"/>
      <c r="F63" s="37" t="n"/>
      <c r="G63" s="17" t="n"/>
      <c r="H63" s="38" t="n"/>
      <c r="I63" s="39" t="n"/>
      <c r="J63" s="35">
        <f>IF(OR(F63="",H63=""),"",F63*H63)</f>
        <v/>
      </c>
      <c r="K63" s="35">
        <f>IF(OR(J63="",I63=""),"",J63*(1+I63))</f>
        <v/>
      </c>
      <c r="L63" s="37" t="n"/>
      <c r="M63" s="38" t="n"/>
      <c r="N63" s="35">
        <f>IF(OR(L63="",M63=""),"",L63*M63)</f>
        <v/>
      </c>
      <c r="O63" s="35">
        <f>IF(OR(N63="",I63=""),"",N63*(1+I63))</f>
        <v/>
      </c>
      <c r="P63" s="35">
        <f>IF(OR(K63="",O63=""),"",O63-K63)</f>
        <v/>
      </c>
      <c r="Q63" s="23">
        <f>IF(COUNTA(A63:I63,L63:M63,R63)=0,"",IF(OR(F63="",H63="",I63=""),"À chiffrer",IF(OR(L63="",M63=""),"Prévu",IF(P63&gt;0,"Dépassé","Dans le budget"))))</f>
        <v/>
      </c>
      <c r="R63" s="18" t="n"/>
    </row>
    <row r="64" ht="24" customHeight="1">
      <c r="A64" s="15" t="n"/>
      <c r="B64" s="16" t="n"/>
      <c r="C64" s="17" t="n"/>
      <c r="D64" s="17" t="n"/>
      <c r="E64" s="18" t="n"/>
      <c r="F64" s="37" t="n"/>
      <c r="G64" s="17" t="n"/>
      <c r="H64" s="38" t="n"/>
      <c r="I64" s="39" t="n"/>
      <c r="J64" s="34">
        <f>IF(OR(F64="",H64=""),"",F64*H64)</f>
        <v/>
      </c>
      <c r="K64" s="34">
        <f>IF(OR(J64="",I64=""),"",J64*(1+I64))</f>
        <v/>
      </c>
      <c r="L64" s="37" t="n"/>
      <c r="M64" s="38" t="n"/>
      <c r="N64" s="34">
        <f>IF(OR(L64="",M64=""),"",L64*M64)</f>
        <v/>
      </c>
      <c r="O64" s="34">
        <f>IF(OR(N64="",I64=""),"",N64*(1+I64))</f>
        <v/>
      </c>
      <c r="P64" s="34">
        <f>IF(OR(K64="",O64=""),"",O64-K64)</f>
        <v/>
      </c>
      <c r="Q64" s="22">
        <f>IF(COUNTA(A64:I64,L64:M64,R64)=0,"",IF(OR(F64="",H64="",I64=""),"À chiffrer",IF(OR(L64="",M64=""),"Prévu",IF(P64&gt;0,"Dépassé","Dans le budget"))))</f>
        <v/>
      </c>
      <c r="R64" s="18" t="n"/>
    </row>
    <row r="65" ht="24" customHeight="1">
      <c r="A65" s="15" t="n"/>
      <c r="B65" s="16" t="n"/>
      <c r="C65" s="17" t="n"/>
      <c r="D65" s="17" t="n"/>
      <c r="E65" s="18" t="n"/>
      <c r="F65" s="37" t="n"/>
      <c r="G65" s="17" t="n"/>
      <c r="H65" s="38" t="n"/>
      <c r="I65" s="39" t="n"/>
      <c r="J65" s="35">
        <f>IF(OR(F65="",H65=""),"",F65*H65)</f>
        <v/>
      </c>
      <c r="K65" s="35">
        <f>IF(OR(J65="",I65=""),"",J65*(1+I65))</f>
        <v/>
      </c>
      <c r="L65" s="37" t="n"/>
      <c r="M65" s="38" t="n"/>
      <c r="N65" s="35">
        <f>IF(OR(L65="",M65=""),"",L65*M65)</f>
        <v/>
      </c>
      <c r="O65" s="35">
        <f>IF(OR(N65="",I65=""),"",N65*(1+I65))</f>
        <v/>
      </c>
      <c r="P65" s="35">
        <f>IF(OR(K65="",O65=""),"",O65-K65)</f>
        <v/>
      </c>
      <c r="Q65" s="23">
        <f>IF(COUNTA(A65:I65,L65:M65,R65)=0,"",IF(OR(F65="",H65="",I65=""),"À chiffrer",IF(OR(L65="",M65=""),"Prévu",IF(P65&gt;0,"Dépassé","Dans le budget"))))</f>
        <v/>
      </c>
      <c r="R65" s="18" t="n"/>
    </row>
    <row r="66" ht="24" customHeight="1">
      <c r="A66" s="15" t="n"/>
      <c r="B66" s="16" t="n"/>
      <c r="C66" s="17" t="n"/>
      <c r="D66" s="17" t="n"/>
      <c r="E66" s="18" t="n"/>
      <c r="F66" s="37" t="n"/>
      <c r="G66" s="17" t="n"/>
      <c r="H66" s="38" t="n"/>
      <c r="I66" s="39" t="n"/>
      <c r="J66" s="34">
        <f>IF(OR(F66="",H66=""),"",F66*H66)</f>
        <v/>
      </c>
      <c r="K66" s="34">
        <f>IF(OR(J66="",I66=""),"",J66*(1+I66))</f>
        <v/>
      </c>
      <c r="L66" s="37" t="n"/>
      <c r="M66" s="38" t="n"/>
      <c r="N66" s="34">
        <f>IF(OR(L66="",M66=""),"",L66*M66)</f>
        <v/>
      </c>
      <c r="O66" s="34">
        <f>IF(OR(N66="",I66=""),"",N66*(1+I66))</f>
        <v/>
      </c>
      <c r="P66" s="34">
        <f>IF(OR(K66="",O66=""),"",O66-K66)</f>
        <v/>
      </c>
      <c r="Q66" s="22">
        <f>IF(COUNTA(A66:I66,L66:M66,R66)=0,"",IF(OR(F66="",H66="",I66=""),"À chiffrer",IF(OR(L66="",M66=""),"Prévu",IF(P66&gt;0,"Dépassé","Dans le budget"))))</f>
        <v/>
      </c>
      <c r="R66" s="18" t="n"/>
    </row>
    <row r="67" ht="24" customHeight="1">
      <c r="A67" s="15" t="n"/>
      <c r="B67" s="16" t="n"/>
      <c r="C67" s="17" t="n"/>
      <c r="D67" s="17" t="n"/>
      <c r="E67" s="18" t="n"/>
      <c r="F67" s="37" t="n"/>
      <c r="G67" s="17" t="n"/>
      <c r="H67" s="38" t="n"/>
      <c r="I67" s="39" t="n"/>
      <c r="J67" s="35">
        <f>IF(OR(F67="",H67=""),"",F67*H67)</f>
        <v/>
      </c>
      <c r="K67" s="35">
        <f>IF(OR(J67="",I67=""),"",J67*(1+I67))</f>
        <v/>
      </c>
      <c r="L67" s="37" t="n"/>
      <c r="M67" s="38" t="n"/>
      <c r="N67" s="35">
        <f>IF(OR(L67="",M67=""),"",L67*M67)</f>
        <v/>
      </c>
      <c r="O67" s="35">
        <f>IF(OR(N67="",I67=""),"",N67*(1+I67))</f>
        <v/>
      </c>
      <c r="P67" s="35">
        <f>IF(OR(K67="",O67=""),"",O67-K67)</f>
        <v/>
      </c>
      <c r="Q67" s="23">
        <f>IF(COUNTA(A67:I67,L67:M67,R67)=0,"",IF(OR(F67="",H67="",I67=""),"À chiffrer",IF(OR(L67="",M67=""),"Prévu",IF(P67&gt;0,"Dépassé","Dans le budget"))))</f>
        <v/>
      </c>
      <c r="R67" s="18" t="n"/>
    </row>
    <row r="68" ht="24" customHeight="1">
      <c r="A68" s="15" t="n"/>
      <c r="B68" s="16" t="n"/>
      <c r="C68" s="17" t="n"/>
      <c r="D68" s="17" t="n"/>
      <c r="E68" s="18" t="n"/>
      <c r="F68" s="37" t="n"/>
      <c r="G68" s="17" t="n"/>
      <c r="H68" s="38" t="n"/>
      <c r="I68" s="39" t="n"/>
      <c r="J68" s="34">
        <f>IF(OR(F68="",H68=""),"",F68*H68)</f>
        <v/>
      </c>
      <c r="K68" s="34">
        <f>IF(OR(J68="",I68=""),"",J68*(1+I68))</f>
        <v/>
      </c>
      <c r="L68" s="37" t="n"/>
      <c r="M68" s="38" t="n"/>
      <c r="N68" s="34">
        <f>IF(OR(L68="",M68=""),"",L68*M68)</f>
        <v/>
      </c>
      <c r="O68" s="34">
        <f>IF(OR(N68="",I68=""),"",N68*(1+I68))</f>
        <v/>
      </c>
      <c r="P68" s="34">
        <f>IF(OR(K68="",O68=""),"",O68-K68)</f>
        <v/>
      </c>
      <c r="Q68" s="22">
        <f>IF(COUNTA(A68:I68,L68:M68,R68)=0,"",IF(OR(F68="",H68="",I68=""),"À chiffrer",IF(OR(L68="",M68=""),"Prévu",IF(P68&gt;0,"Dépassé","Dans le budget"))))</f>
        <v/>
      </c>
      <c r="R68" s="18" t="n"/>
    </row>
    <row r="69" ht="24" customHeight="1">
      <c r="A69" s="15" t="n"/>
      <c r="B69" s="16" t="n"/>
      <c r="C69" s="17" t="n"/>
      <c r="D69" s="17" t="n"/>
      <c r="E69" s="18" t="n"/>
      <c r="F69" s="37" t="n"/>
      <c r="G69" s="17" t="n"/>
      <c r="H69" s="38" t="n"/>
      <c r="I69" s="39" t="n"/>
      <c r="J69" s="35">
        <f>IF(OR(F69="",H69=""),"",F69*H69)</f>
        <v/>
      </c>
      <c r="K69" s="35">
        <f>IF(OR(J69="",I69=""),"",J69*(1+I69))</f>
        <v/>
      </c>
      <c r="L69" s="37" t="n"/>
      <c r="M69" s="38" t="n"/>
      <c r="N69" s="35">
        <f>IF(OR(L69="",M69=""),"",L69*M69)</f>
        <v/>
      </c>
      <c r="O69" s="35">
        <f>IF(OR(N69="",I69=""),"",N69*(1+I69))</f>
        <v/>
      </c>
      <c r="P69" s="35">
        <f>IF(OR(K69="",O69=""),"",O69-K69)</f>
        <v/>
      </c>
      <c r="Q69" s="23">
        <f>IF(COUNTA(A69:I69,L69:M69,R69)=0,"",IF(OR(F69="",H69="",I69=""),"À chiffrer",IF(OR(L69="",M69=""),"Prévu",IF(P69&gt;0,"Dépassé","Dans le budget"))))</f>
        <v/>
      </c>
      <c r="R69" s="18" t="n"/>
    </row>
    <row r="70" ht="24" customHeight="1">
      <c r="A70" s="15" t="n"/>
      <c r="B70" s="16" t="n"/>
      <c r="C70" s="17" t="n"/>
      <c r="D70" s="17" t="n"/>
      <c r="E70" s="18" t="n"/>
      <c r="F70" s="37" t="n"/>
      <c r="G70" s="17" t="n"/>
      <c r="H70" s="38" t="n"/>
      <c r="I70" s="39" t="n"/>
      <c r="J70" s="34">
        <f>IF(OR(F70="",H70=""),"",F70*H70)</f>
        <v/>
      </c>
      <c r="K70" s="34">
        <f>IF(OR(J70="",I70=""),"",J70*(1+I70))</f>
        <v/>
      </c>
      <c r="L70" s="37" t="n"/>
      <c r="M70" s="38" t="n"/>
      <c r="N70" s="34">
        <f>IF(OR(L70="",M70=""),"",L70*M70)</f>
        <v/>
      </c>
      <c r="O70" s="34">
        <f>IF(OR(N70="",I70=""),"",N70*(1+I70))</f>
        <v/>
      </c>
      <c r="P70" s="34">
        <f>IF(OR(K70="",O70=""),"",O70-K70)</f>
        <v/>
      </c>
      <c r="Q70" s="22">
        <f>IF(COUNTA(A70:I70,L70:M70,R70)=0,"",IF(OR(F70="",H70="",I70=""),"À chiffrer",IF(OR(L70="",M70=""),"Prévu",IF(P70&gt;0,"Dépassé","Dans le budget"))))</f>
        <v/>
      </c>
      <c r="R70" s="18" t="n"/>
    </row>
    <row r="71" ht="24" customHeight="1">
      <c r="A71" s="15" t="n"/>
      <c r="B71" s="16" t="n"/>
      <c r="C71" s="17" t="n"/>
      <c r="D71" s="17" t="n"/>
      <c r="E71" s="18" t="n"/>
      <c r="F71" s="37" t="n"/>
      <c r="G71" s="17" t="n"/>
      <c r="H71" s="38" t="n"/>
      <c r="I71" s="39" t="n"/>
      <c r="J71" s="35">
        <f>IF(OR(F71="",H71=""),"",F71*H71)</f>
        <v/>
      </c>
      <c r="K71" s="35">
        <f>IF(OR(J71="",I71=""),"",J71*(1+I71))</f>
        <v/>
      </c>
      <c r="L71" s="37" t="n"/>
      <c r="M71" s="38" t="n"/>
      <c r="N71" s="35">
        <f>IF(OR(L71="",M71=""),"",L71*M71)</f>
        <v/>
      </c>
      <c r="O71" s="35">
        <f>IF(OR(N71="",I71=""),"",N71*(1+I71))</f>
        <v/>
      </c>
      <c r="P71" s="35">
        <f>IF(OR(K71="",O71=""),"",O71-K71)</f>
        <v/>
      </c>
      <c r="Q71" s="23">
        <f>IF(COUNTA(A71:I71,L71:M71,R71)=0,"",IF(OR(F71="",H71="",I71=""),"À chiffrer",IF(OR(L71="",M71=""),"Prévu",IF(P71&gt;0,"Dépassé","Dans le budget"))))</f>
        <v/>
      </c>
      <c r="R71" s="18" t="n"/>
    </row>
    <row r="72" ht="24" customHeight="1">
      <c r="A72" s="15" t="n"/>
      <c r="B72" s="16" t="n"/>
      <c r="C72" s="17" t="n"/>
      <c r="D72" s="17" t="n"/>
      <c r="E72" s="18" t="n"/>
      <c r="F72" s="37" t="n"/>
      <c r="G72" s="17" t="n"/>
      <c r="H72" s="38" t="n"/>
      <c r="I72" s="39" t="n"/>
      <c r="J72" s="34">
        <f>IF(OR(F72="",H72=""),"",F72*H72)</f>
        <v/>
      </c>
      <c r="K72" s="34">
        <f>IF(OR(J72="",I72=""),"",J72*(1+I72))</f>
        <v/>
      </c>
      <c r="L72" s="37" t="n"/>
      <c r="M72" s="38" t="n"/>
      <c r="N72" s="34">
        <f>IF(OR(L72="",M72=""),"",L72*M72)</f>
        <v/>
      </c>
      <c r="O72" s="34">
        <f>IF(OR(N72="",I72=""),"",N72*(1+I72))</f>
        <v/>
      </c>
      <c r="P72" s="34">
        <f>IF(OR(K72="",O72=""),"",O72-K72)</f>
        <v/>
      </c>
      <c r="Q72" s="22">
        <f>IF(COUNTA(A72:I72,L72:M72,R72)=0,"",IF(OR(F72="",H72="",I72=""),"À chiffrer",IF(OR(L72="",M72=""),"Prévu",IF(P72&gt;0,"Dépassé","Dans le budget"))))</f>
        <v/>
      </c>
      <c r="R72" s="18" t="n"/>
    </row>
    <row r="73" ht="24" customHeight="1">
      <c r="A73" s="15" t="n"/>
      <c r="B73" s="16" t="n"/>
      <c r="C73" s="17" t="n"/>
      <c r="D73" s="17" t="n"/>
      <c r="E73" s="18" t="n"/>
      <c r="F73" s="37" t="n"/>
      <c r="G73" s="17" t="n"/>
      <c r="H73" s="38" t="n"/>
      <c r="I73" s="39" t="n"/>
      <c r="J73" s="35">
        <f>IF(OR(F73="",H73=""),"",F73*H73)</f>
        <v/>
      </c>
      <c r="K73" s="35">
        <f>IF(OR(J73="",I73=""),"",J73*(1+I73))</f>
        <v/>
      </c>
      <c r="L73" s="37" t="n"/>
      <c r="M73" s="38" t="n"/>
      <c r="N73" s="35">
        <f>IF(OR(L73="",M73=""),"",L73*M73)</f>
        <v/>
      </c>
      <c r="O73" s="35">
        <f>IF(OR(N73="",I73=""),"",N73*(1+I73))</f>
        <v/>
      </c>
      <c r="P73" s="35">
        <f>IF(OR(K73="",O73=""),"",O73-K73)</f>
        <v/>
      </c>
      <c r="Q73" s="23">
        <f>IF(COUNTA(A73:I73,L73:M73,R73)=0,"",IF(OR(F73="",H73="",I73=""),"À chiffrer",IF(OR(L73="",M73=""),"Prévu",IF(P73&gt;0,"Dépassé","Dans le budget"))))</f>
        <v/>
      </c>
      <c r="R73" s="18" t="n"/>
    </row>
    <row r="74" ht="24" customHeight="1">
      <c r="A74" s="15" t="n"/>
      <c r="B74" s="16" t="n"/>
      <c r="C74" s="17" t="n"/>
      <c r="D74" s="17" t="n"/>
      <c r="E74" s="18" t="n"/>
      <c r="F74" s="37" t="n"/>
      <c r="G74" s="17" t="n"/>
      <c r="H74" s="38" t="n"/>
      <c r="I74" s="39" t="n"/>
      <c r="J74" s="34">
        <f>IF(OR(F74="",H74=""),"",F74*H74)</f>
        <v/>
      </c>
      <c r="K74" s="34">
        <f>IF(OR(J74="",I74=""),"",J74*(1+I74))</f>
        <v/>
      </c>
      <c r="L74" s="37" t="n"/>
      <c r="M74" s="38" t="n"/>
      <c r="N74" s="34">
        <f>IF(OR(L74="",M74=""),"",L74*M74)</f>
        <v/>
      </c>
      <c r="O74" s="34">
        <f>IF(OR(N74="",I74=""),"",N74*(1+I74))</f>
        <v/>
      </c>
      <c r="P74" s="34">
        <f>IF(OR(K74="",O74=""),"",O74-K74)</f>
        <v/>
      </c>
      <c r="Q74" s="22">
        <f>IF(COUNTA(A74:I74,L74:M74,R74)=0,"",IF(OR(F74="",H74="",I74=""),"À chiffrer",IF(OR(L74="",M74=""),"Prévu",IF(P74&gt;0,"Dépassé","Dans le budget"))))</f>
        <v/>
      </c>
      <c r="R74" s="18" t="n"/>
    </row>
    <row r="75" ht="24" customHeight="1">
      <c r="A75" s="15" t="n"/>
      <c r="B75" s="16" t="n"/>
      <c r="C75" s="17" t="n"/>
      <c r="D75" s="17" t="n"/>
      <c r="E75" s="18" t="n"/>
      <c r="F75" s="37" t="n"/>
      <c r="G75" s="17" t="n"/>
      <c r="H75" s="38" t="n"/>
      <c r="I75" s="39" t="n"/>
      <c r="J75" s="35">
        <f>IF(OR(F75="",H75=""),"",F75*H75)</f>
        <v/>
      </c>
      <c r="K75" s="35">
        <f>IF(OR(J75="",I75=""),"",J75*(1+I75))</f>
        <v/>
      </c>
      <c r="L75" s="37" t="n"/>
      <c r="M75" s="38" t="n"/>
      <c r="N75" s="35">
        <f>IF(OR(L75="",M75=""),"",L75*M75)</f>
        <v/>
      </c>
      <c r="O75" s="35">
        <f>IF(OR(N75="",I75=""),"",N75*(1+I75))</f>
        <v/>
      </c>
      <c r="P75" s="35">
        <f>IF(OR(K75="",O75=""),"",O75-K75)</f>
        <v/>
      </c>
      <c r="Q75" s="23">
        <f>IF(COUNTA(A75:I75,L75:M75,R75)=0,"",IF(OR(F75="",H75="",I75=""),"À chiffrer",IF(OR(L75="",M75=""),"Prévu",IF(P75&gt;0,"Dépassé","Dans le budget"))))</f>
        <v/>
      </c>
      <c r="R75" s="18" t="n"/>
    </row>
    <row r="76" ht="24" customHeight="1">
      <c r="A76" s="15" t="n"/>
      <c r="B76" s="16" t="n"/>
      <c r="C76" s="17" t="n"/>
      <c r="D76" s="17" t="n"/>
      <c r="E76" s="18" t="n"/>
      <c r="F76" s="37" t="n"/>
      <c r="G76" s="17" t="n"/>
      <c r="H76" s="38" t="n"/>
      <c r="I76" s="39" t="n"/>
      <c r="J76" s="34">
        <f>IF(OR(F76="",H76=""),"",F76*H76)</f>
        <v/>
      </c>
      <c r="K76" s="34">
        <f>IF(OR(J76="",I76=""),"",J76*(1+I76))</f>
        <v/>
      </c>
      <c r="L76" s="37" t="n"/>
      <c r="M76" s="38" t="n"/>
      <c r="N76" s="34">
        <f>IF(OR(L76="",M76=""),"",L76*M76)</f>
        <v/>
      </c>
      <c r="O76" s="34">
        <f>IF(OR(N76="",I76=""),"",N76*(1+I76))</f>
        <v/>
      </c>
      <c r="P76" s="34">
        <f>IF(OR(K76="",O76=""),"",O76-K76)</f>
        <v/>
      </c>
      <c r="Q76" s="22">
        <f>IF(COUNTA(A76:I76,L76:M76,R76)=0,"",IF(OR(F76="",H76="",I76=""),"À chiffrer",IF(OR(L76="",M76=""),"Prévu",IF(P76&gt;0,"Dépassé","Dans le budget"))))</f>
        <v/>
      </c>
      <c r="R76" s="18" t="n"/>
    </row>
    <row r="77" ht="24" customHeight="1">
      <c r="A77" s="15" t="n"/>
      <c r="B77" s="16" t="n"/>
      <c r="C77" s="17" t="n"/>
      <c r="D77" s="17" t="n"/>
      <c r="E77" s="18" t="n"/>
      <c r="F77" s="37" t="n"/>
      <c r="G77" s="17" t="n"/>
      <c r="H77" s="38" t="n"/>
      <c r="I77" s="39" t="n"/>
      <c r="J77" s="35">
        <f>IF(OR(F77="",H77=""),"",F77*H77)</f>
        <v/>
      </c>
      <c r="K77" s="35">
        <f>IF(OR(J77="",I77=""),"",J77*(1+I77))</f>
        <v/>
      </c>
      <c r="L77" s="37" t="n"/>
      <c r="M77" s="38" t="n"/>
      <c r="N77" s="35">
        <f>IF(OR(L77="",M77=""),"",L77*M77)</f>
        <v/>
      </c>
      <c r="O77" s="35">
        <f>IF(OR(N77="",I77=""),"",N77*(1+I77))</f>
        <v/>
      </c>
      <c r="P77" s="35">
        <f>IF(OR(K77="",O77=""),"",O77-K77)</f>
        <v/>
      </c>
      <c r="Q77" s="23">
        <f>IF(COUNTA(A77:I77,L77:M77,R77)=0,"",IF(OR(F77="",H77="",I77=""),"À chiffrer",IF(OR(L77="",M77=""),"Prévu",IF(P77&gt;0,"Dépassé","Dans le budget"))))</f>
        <v/>
      </c>
      <c r="R77" s="18" t="n"/>
    </row>
    <row r="78" ht="24" customHeight="1">
      <c r="A78" s="15" t="n"/>
      <c r="B78" s="16" t="n"/>
      <c r="C78" s="17" t="n"/>
      <c r="D78" s="17" t="n"/>
      <c r="E78" s="18" t="n"/>
      <c r="F78" s="37" t="n"/>
      <c r="G78" s="17" t="n"/>
      <c r="H78" s="38" t="n"/>
      <c r="I78" s="39" t="n"/>
      <c r="J78" s="34">
        <f>IF(OR(F78="",H78=""),"",F78*H78)</f>
        <v/>
      </c>
      <c r="K78" s="34">
        <f>IF(OR(J78="",I78=""),"",J78*(1+I78))</f>
        <v/>
      </c>
      <c r="L78" s="37" t="n"/>
      <c r="M78" s="38" t="n"/>
      <c r="N78" s="34">
        <f>IF(OR(L78="",M78=""),"",L78*M78)</f>
        <v/>
      </c>
      <c r="O78" s="34">
        <f>IF(OR(N78="",I78=""),"",N78*(1+I78))</f>
        <v/>
      </c>
      <c r="P78" s="34">
        <f>IF(OR(K78="",O78=""),"",O78-K78)</f>
        <v/>
      </c>
      <c r="Q78" s="22">
        <f>IF(COUNTA(A78:I78,L78:M78,R78)=0,"",IF(OR(F78="",H78="",I78=""),"À chiffrer",IF(OR(L78="",M78=""),"Prévu",IF(P78&gt;0,"Dépassé","Dans le budget"))))</f>
        <v/>
      </c>
      <c r="R78" s="18" t="n"/>
    </row>
    <row r="79" ht="24" customHeight="1">
      <c r="A79" s="15" t="n"/>
      <c r="B79" s="16" t="n"/>
      <c r="C79" s="17" t="n"/>
      <c r="D79" s="17" t="n"/>
      <c r="E79" s="18" t="n"/>
      <c r="F79" s="37" t="n"/>
      <c r="G79" s="17" t="n"/>
      <c r="H79" s="38" t="n"/>
      <c r="I79" s="39" t="n"/>
      <c r="J79" s="35">
        <f>IF(OR(F79="",H79=""),"",F79*H79)</f>
        <v/>
      </c>
      <c r="K79" s="35">
        <f>IF(OR(J79="",I79=""),"",J79*(1+I79))</f>
        <v/>
      </c>
      <c r="L79" s="37" t="n"/>
      <c r="M79" s="38" t="n"/>
      <c r="N79" s="35">
        <f>IF(OR(L79="",M79=""),"",L79*M79)</f>
        <v/>
      </c>
      <c r="O79" s="35">
        <f>IF(OR(N79="",I79=""),"",N79*(1+I79))</f>
        <v/>
      </c>
      <c r="P79" s="35">
        <f>IF(OR(K79="",O79=""),"",O79-K79)</f>
        <v/>
      </c>
      <c r="Q79" s="23">
        <f>IF(COUNTA(A79:I79,L79:M79,R79)=0,"",IF(OR(F79="",H79="",I79=""),"À chiffrer",IF(OR(L79="",M79=""),"Prévu",IF(P79&gt;0,"Dépassé","Dans le budget"))))</f>
        <v/>
      </c>
      <c r="R79" s="18" t="n"/>
    </row>
    <row r="80" ht="24" customHeight="1">
      <c r="A80" s="15" t="n"/>
      <c r="B80" s="16" t="n"/>
      <c r="C80" s="17" t="n"/>
      <c r="D80" s="17" t="n"/>
      <c r="E80" s="18" t="n"/>
      <c r="F80" s="37" t="n"/>
      <c r="G80" s="17" t="n"/>
      <c r="H80" s="38" t="n"/>
      <c r="I80" s="39" t="n"/>
      <c r="J80" s="34">
        <f>IF(OR(F80="",H80=""),"",F80*H80)</f>
        <v/>
      </c>
      <c r="K80" s="34">
        <f>IF(OR(J80="",I80=""),"",J80*(1+I80))</f>
        <v/>
      </c>
      <c r="L80" s="37" t="n"/>
      <c r="M80" s="38" t="n"/>
      <c r="N80" s="34">
        <f>IF(OR(L80="",M80=""),"",L80*M80)</f>
        <v/>
      </c>
      <c r="O80" s="34">
        <f>IF(OR(N80="",I80=""),"",N80*(1+I80))</f>
        <v/>
      </c>
      <c r="P80" s="34">
        <f>IF(OR(K80="",O80=""),"",O80-K80)</f>
        <v/>
      </c>
      <c r="Q80" s="22">
        <f>IF(COUNTA(A80:I80,L80:M80,R80)=0,"",IF(OR(F80="",H80="",I80=""),"À chiffrer",IF(OR(L80="",M80=""),"Prévu",IF(P80&gt;0,"Dépassé","Dans le budget"))))</f>
        <v/>
      </c>
      <c r="R80" s="18" t="n"/>
    </row>
    <row r="81" ht="24" customHeight="1">
      <c r="A81" s="15" t="n"/>
      <c r="B81" s="16" t="n"/>
      <c r="C81" s="17" t="n"/>
      <c r="D81" s="17" t="n"/>
      <c r="E81" s="18" t="n"/>
      <c r="F81" s="37" t="n"/>
      <c r="G81" s="17" t="n"/>
      <c r="H81" s="38" t="n"/>
      <c r="I81" s="39" t="n"/>
      <c r="J81" s="35">
        <f>IF(OR(F81="",H81=""),"",F81*H81)</f>
        <v/>
      </c>
      <c r="K81" s="35">
        <f>IF(OR(J81="",I81=""),"",J81*(1+I81))</f>
        <v/>
      </c>
      <c r="L81" s="37" t="n"/>
      <c r="M81" s="38" t="n"/>
      <c r="N81" s="35">
        <f>IF(OR(L81="",M81=""),"",L81*M81)</f>
        <v/>
      </c>
      <c r="O81" s="35">
        <f>IF(OR(N81="",I81=""),"",N81*(1+I81))</f>
        <v/>
      </c>
      <c r="P81" s="35">
        <f>IF(OR(K81="",O81=""),"",O81-K81)</f>
        <v/>
      </c>
      <c r="Q81" s="23">
        <f>IF(COUNTA(A81:I81,L81:M81,R81)=0,"",IF(OR(F81="",H81="",I81=""),"À chiffrer",IF(OR(L81="",M81=""),"Prévu",IF(P81&gt;0,"Dépassé","Dans le budget"))))</f>
        <v/>
      </c>
      <c r="R81" s="18" t="n"/>
    </row>
    <row r="82" ht="24" customHeight="1">
      <c r="A82" s="15" t="n"/>
      <c r="B82" s="16" t="n"/>
      <c r="C82" s="17" t="n"/>
      <c r="D82" s="17" t="n"/>
      <c r="E82" s="18" t="n"/>
      <c r="F82" s="37" t="n"/>
      <c r="G82" s="17" t="n"/>
      <c r="H82" s="38" t="n"/>
      <c r="I82" s="39" t="n"/>
      <c r="J82" s="34">
        <f>IF(OR(F82="",H82=""),"",F82*H82)</f>
        <v/>
      </c>
      <c r="K82" s="34">
        <f>IF(OR(J82="",I82=""),"",J82*(1+I82))</f>
        <v/>
      </c>
      <c r="L82" s="37" t="n"/>
      <c r="M82" s="38" t="n"/>
      <c r="N82" s="34">
        <f>IF(OR(L82="",M82=""),"",L82*M82)</f>
        <v/>
      </c>
      <c r="O82" s="34">
        <f>IF(OR(N82="",I82=""),"",N82*(1+I82))</f>
        <v/>
      </c>
      <c r="P82" s="34">
        <f>IF(OR(K82="",O82=""),"",O82-K82)</f>
        <v/>
      </c>
      <c r="Q82" s="22">
        <f>IF(COUNTA(A82:I82,L82:M82,R82)=0,"",IF(OR(F82="",H82="",I82=""),"À chiffrer",IF(OR(L82="",M82=""),"Prévu",IF(P82&gt;0,"Dépassé","Dans le budget"))))</f>
        <v/>
      </c>
      <c r="R82" s="18" t="n"/>
    </row>
    <row r="83" ht="24" customHeight="1">
      <c r="A83" s="15" t="n"/>
      <c r="B83" s="16" t="n"/>
      <c r="C83" s="17" t="n"/>
      <c r="D83" s="17" t="n"/>
      <c r="E83" s="18" t="n"/>
      <c r="F83" s="37" t="n"/>
      <c r="G83" s="17" t="n"/>
      <c r="H83" s="38" t="n"/>
      <c r="I83" s="39" t="n"/>
      <c r="J83" s="35">
        <f>IF(OR(F83="",H83=""),"",F83*H83)</f>
        <v/>
      </c>
      <c r="K83" s="35">
        <f>IF(OR(J83="",I83=""),"",J83*(1+I83))</f>
        <v/>
      </c>
      <c r="L83" s="37" t="n"/>
      <c r="M83" s="38" t="n"/>
      <c r="N83" s="35">
        <f>IF(OR(L83="",M83=""),"",L83*M83)</f>
        <v/>
      </c>
      <c r="O83" s="35">
        <f>IF(OR(N83="",I83=""),"",N83*(1+I83))</f>
        <v/>
      </c>
      <c r="P83" s="35">
        <f>IF(OR(K83="",O83=""),"",O83-K83)</f>
        <v/>
      </c>
      <c r="Q83" s="23">
        <f>IF(COUNTA(A83:I83,L83:M83,R83)=0,"",IF(OR(F83="",H83="",I83=""),"À chiffrer",IF(OR(L83="",M83=""),"Prévu",IF(P83&gt;0,"Dépassé","Dans le budget"))))</f>
        <v/>
      </c>
      <c r="R83" s="18" t="n"/>
    </row>
    <row r="84" ht="24" customHeight="1">
      <c r="A84" s="15" t="n"/>
      <c r="B84" s="16" t="n"/>
      <c r="C84" s="17" t="n"/>
      <c r="D84" s="17" t="n"/>
      <c r="E84" s="18" t="n"/>
      <c r="F84" s="37" t="n"/>
      <c r="G84" s="17" t="n"/>
      <c r="H84" s="38" t="n"/>
      <c r="I84" s="39" t="n"/>
      <c r="J84" s="34">
        <f>IF(OR(F84="",H84=""),"",F84*H84)</f>
        <v/>
      </c>
      <c r="K84" s="34">
        <f>IF(OR(J84="",I84=""),"",J84*(1+I84))</f>
        <v/>
      </c>
      <c r="L84" s="37" t="n"/>
      <c r="M84" s="38" t="n"/>
      <c r="N84" s="34">
        <f>IF(OR(L84="",M84=""),"",L84*M84)</f>
        <v/>
      </c>
      <c r="O84" s="34">
        <f>IF(OR(N84="",I84=""),"",N84*(1+I84))</f>
        <v/>
      </c>
      <c r="P84" s="34">
        <f>IF(OR(K84="",O84=""),"",O84-K84)</f>
        <v/>
      </c>
      <c r="Q84" s="22">
        <f>IF(COUNTA(A84:I84,L84:M84,R84)=0,"",IF(OR(F84="",H84="",I84=""),"À chiffrer",IF(OR(L84="",M84=""),"Prévu",IF(P84&gt;0,"Dépassé","Dans le budget"))))</f>
        <v/>
      </c>
      <c r="R84" s="18" t="n"/>
    </row>
    <row r="85" ht="24" customHeight="1">
      <c r="A85" s="15" t="n"/>
      <c r="B85" s="16" t="n"/>
      <c r="C85" s="17" t="n"/>
      <c r="D85" s="17" t="n"/>
      <c r="E85" s="18" t="n"/>
      <c r="F85" s="37" t="n"/>
      <c r="G85" s="17" t="n"/>
      <c r="H85" s="38" t="n"/>
      <c r="I85" s="39" t="n"/>
      <c r="J85" s="35">
        <f>IF(OR(F85="",H85=""),"",F85*H85)</f>
        <v/>
      </c>
      <c r="K85" s="35">
        <f>IF(OR(J85="",I85=""),"",J85*(1+I85))</f>
        <v/>
      </c>
      <c r="L85" s="37" t="n"/>
      <c r="M85" s="38" t="n"/>
      <c r="N85" s="35">
        <f>IF(OR(L85="",M85=""),"",L85*M85)</f>
        <v/>
      </c>
      <c r="O85" s="35">
        <f>IF(OR(N85="",I85=""),"",N85*(1+I85))</f>
        <v/>
      </c>
      <c r="P85" s="35">
        <f>IF(OR(K85="",O85=""),"",O85-K85)</f>
        <v/>
      </c>
      <c r="Q85" s="23">
        <f>IF(COUNTA(A85:I85,L85:M85,R85)=0,"",IF(OR(F85="",H85="",I85=""),"À chiffrer",IF(OR(L85="",M85=""),"Prévu",IF(P85&gt;0,"Dépassé","Dans le budget"))))</f>
        <v/>
      </c>
      <c r="R85" s="18" t="n"/>
    </row>
    <row r="86" ht="24" customHeight="1">
      <c r="A86" s="15" t="n"/>
      <c r="B86" s="16" t="n"/>
      <c r="C86" s="17" t="n"/>
      <c r="D86" s="17" t="n"/>
      <c r="E86" s="18" t="n"/>
      <c r="F86" s="37" t="n"/>
      <c r="G86" s="17" t="n"/>
      <c r="H86" s="38" t="n"/>
      <c r="I86" s="39" t="n"/>
      <c r="J86" s="34">
        <f>IF(OR(F86="",H86=""),"",F86*H86)</f>
        <v/>
      </c>
      <c r="K86" s="34">
        <f>IF(OR(J86="",I86=""),"",J86*(1+I86))</f>
        <v/>
      </c>
      <c r="L86" s="37" t="n"/>
      <c r="M86" s="38" t="n"/>
      <c r="N86" s="34">
        <f>IF(OR(L86="",M86=""),"",L86*M86)</f>
        <v/>
      </c>
      <c r="O86" s="34">
        <f>IF(OR(N86="",I86=""),"",N86*(1+I86))</f>
        <v/>
      </c>
      <c r="P86" s="34">
        <f>IF(OR(K86="",O86=""),"",O86-K86)</f>
        <v/>
      </c>
      <c r="Q86" s="22">
        <f>IF(COUNTA(A86:I86,L86:M86,R86)=0,"",IF(OR(F86="",H86="",I86=""),"À chiffrer",IF(OR(L86="",M86=""),"Prévu",IF(P86&gt;0,"Dépassé","Dans le budget"))))</f>
        <v/>
      </c>
      <c r="R86" s="18" t="n"/>
    </row>
    <row r="87" ht="24" customHeight="1">
      <c r="A87" s="15" t="n"/>
      <c r="B87" s="16" t="n"/>
      <c r="C87" s="17" t="n"/>
      <c r="D87" s="17" t="n"/>
      <c r="E87" s="18" t="n"/>
      <c r="F87" s="37" t="n"/>
      <c r="G87" s="17" t="n"/>
      <c r="H87" s="38" t="n"/>
      <c r="I87" s="39" t="n"/>
      <c r="J87" s="35">
        <f>IF(OR(F87="",H87=""),"",F87*H87)</f>
        <v/>
      </c>
      <c r="K87" s="35">
        <f>IF(OR(J87="",I87=""),"",J87*(1+I87))</f>
        <v/>
      </c>
      <c r="L87" s="37" t="n"/>
      <c r="M87" s="38" t="n"/>
      <c r="N87" s="35">
        <f>IF(OR(L87="",M87=""),"",L87*M87)</f>
        <v/>
      </c>
      <c r="O87" s="35">
        <f>IF(OR(N87="",I87=""),"",N87*(1+I87))</f>
        <v/>
      </c>
      <c r="P87" s="35">
        <f>IF(OR(K87="",O87=""),"",O87-K87)</f>
        <v/>
      </c>
      <c r="Q87" s="23">
        <f>IF(COUNTA(A87:I87,L87:M87,R87)=0,"",IF(OR(F87="",H87="",I87=""),"À chiffrer",IF(OR(L87="",M87=""),"Prévu",IF(P87&gt;0,"Dépassé","Dans le budget"))))</f>
        <v/>
      </c>
      <c r="R87" s="18" t="n"/>
    </row>
    <row r="88" ht="24" customHeight="1">
      <c r="A88" s="15" t="n"/>
      <c r="B88" s="16" t="n"/>
      <c r="C88" s="17" t="n"/>
      <c r="D88" s="17" t="n"/>
      <c r="E88" s="18" t="n"/>
      <c r="F88" s="37" t="n"/>
      <c r="G88" s="17" t="n"/>
      <c r="H88" s="38" t="n"/>
      <c r="I88" s="39" t="n"/>
      <c r="J88" s="34">
        <f>IF(OR(F88="",H88=""),"",F88*H88)</f>
        <v/>
      </c>
      <c r="K88" s="34">
        <f>IF(OR(J88="",I88=""),"",J88*(1+I88))</f>
        <v/>
      </c>
      <c r="L88" s="37" t="n"/>
      <c r="M88" s="38" t="n"/>
      <c r="N88" s="34">
        <f>IF(OR(L88="",M88=""),"",L88*M88)</f>
        <v/>
      </c>
      <c r="O88" s="34">
        <f>IF(OR(N88="",I88=""),"",N88*(1+I88))</f>
        <v/>
      </c>
      <c r="P88" s="34">
        <f>IF(OR(K88="",O88=""),"",O88-K88)</f>
        <v/>
      </c>
      <c r="Q88" s="22">
        <f>IF(COUNTA(A88:I88,L88:M88,R88)=0,"",IF(OR(F88="",H88="",I88=""),"À chiffrer",IF(OR(L88="",M88=""),"Prévu",IF(P88&gt;0,"Dépassé","Dans le budget"))))</f>
        <v/>
      </c>
      <c r="R88" s="18" t="n"/>
    </row>
    <row r="89" ht="24" customHeight="1">
      <c r="A89" s="15" t="n"/>
      <c r="B89" s="16" t="n"/>
      <c r="C89" s="17" t="n"/>
      <c r="D89" s="17" t="n"/>
      <c r="E89" s="18" t="n"/>
      <c r="F89" s="37" t="n"/>
      <c r="G89" s="17" t="n"/>
      <c r="H89" s="38" t="n"/>
      <c r="I89" s="39" t="n"/>
      <c r="J89" s="35">
        <f>IF(OR(F89="",H89=""),"",F89*H89)</f>
        <v/>
      </c>
      <c r="K89" s="35">
        <f>IF(OR(J89="",I89=""),"",J89*(1+I89))</f>
        <v/>
      </c>
      <c r="L89" s="37" t="n"/>
      <c r="M89" s="38" t="n"/>
      <c r="N89" s="35">
        <f>IF(OR(L89="",M89=""),"",L89*M89)</f>
        <v/>
      </c>
      <c r="O89" s="35">
        <f>IF(OR(N89="",I89=""),"",N89*(1+I89))</f>
        <v/>
      </c>
      <c r="P89" s="35">
        <f>IF(OR(K89="",O89=""),"",O89-K89)</f>
        <v/>
      </c>
      <c r="Q89" s="23">
        <f>IF(COUNTA(A89:I89,L89:M89,R89)=0,"",IF(OR(F89="",H89="",I89=""),"À chiffrer",IF(OR(L89="",M89=""),"Prévu",IF(P89&gt;0,"Dépassé","Dans le budget"))))</f>
        <v/>
      </c>
      <c r="R89" s="18" t="n"/>
    </row>
    <row r="90" ht="24" customHeight="1">
      <c r="A90" s="15" t="n"/>
      <c r="B90" s="16" t="n"/>
      <c r="C90" s="17" t="n"/>
      <c r="D90" s="17" t="n"/>
      <c r="E90" s="18" t="n"/>
      <c r="F90" s="37" t="n"/>
      <c r="G90" s="17" t="n"/>
      <c r="H90" s="38" t="n"/>
      <c r="I90" s="39" t="n"/>
      <c r="J90" s="34">
        <f>IF(OR(F90="",H90=""),"",F90*H90)</f>
        <v/>
      </c>
      <c r="K90" s="34">
        <f>IF(OR(J90="",I90=""),"",J90*(1+I90))</f>
        <v/>
      </c>
      <c r="L90" s="37" t="n"/>
      <c r="M90" s="38" t="n"/>
      <c r="N90" s="34">
        <f>IF(OR(L90="",M90=""),"",L90*M90)</f>
        <v/>
      </c>
      <c r="O90" s="34">
        <f>IF(OR(N90="",I90=""),"",N90*(1+I90))</f>
        <v/>
      </c>
      <c r="P90" s="34">
        <f>IF(OR(K90="",O90=""),"",O90-K90)</f>
        <v/>
      </c>
      <c r="Q90" s="22">
        <f>IF(COUNTA(A90:I90,L90:M90,R90)=0,"",IF(OR(F90="",H90="",I90=""),"À chiffrer",IF(OR(L90="",M90=""),"Prévu",IF(P90&gt;0,"Dépassé","Dans le budget"))))</f>
        <v/>
      </c>
      <c r="R90" s="18" t="n"/>
    </row>
    <row r="91" ht="24" customHeight="1">
      <c r="A91" s="15" t="n"/>
      <c r="B91" s="16" t="n"/>
      <c r="C91" s="17" t="n"/>
      <c r="D91" s="17" t="n"/>
      <c r="E91" s="18" t="n"/>
      <c r="F91" s="37" t="n"/>
      <c r="G91" s="17" t="n"/>
      <c r="H91" s="38" t="n"/>
      <c r="I91" s="39" t="n"/>
      <c r="J91" s="35">
        <f>IF(OR(F91="",H91=""),"",F91*H91)</f>
        <v/>
      </c>
      <c r="K91" s="35">
        <f>IF(OR(J91="",I91=""),"",J91*(1+I91))</f>
        <v/>
      </c>
      <c r="L91" s="37" t="n"/>
      <c r="M91" s="38" t="n"/>
      <c r="N91" s="35">
        <f>IF(OR(L91="",M91=""),"",L91*M91)</f>
        <v/>
      </c>
      <c r="O91" s="35">
        <f>IF(OR(N91="",I91=""),"",N91*(1+I91))</f>
        <v/>
      </c>
      <c r="P91" s="35">
        <f>IF(OR(K91="",O91=""),"",O91-K91)</f>
        <v/>
      </c>
      <c r="Q91" s="23">
        <f>IF(COUNTA(A91:I91,L91:M91,R91)=0,"",IF(OR(F91="",H91="",I91=""),"À chiffrer",IF(OR(L91="",M91=""),"Prévu",IF(P91&gt;0,"Dépassé","Dans le budget"))))</f>
        <v/>
      </c>
      <c r="R91" s="18" t="n"/>
    </row>
    <row r="92" ht="24" customHeight="1">
      <c r="A92" s="15" t="n"/>
      <c r="B92" s="16" t="n"/>
      <c r="C92" s="17" t="n"/>
      <c r="D92" s="17" t="n"/>
      <c r="E92" s="18" t="n"/>
      <c r="F92" s="37" t="n"/>
      <c r="G92" s="17" t="n"/>
      <c r="H92" s="38" t="n"/>
      <c r="I92" s="39" t="n"/>
      <c r="J92" s="34">
        <f>IF(OR(F92="",H92=""),"",F92*H92)</f>
        <v/>
      </c>
      <c r="K92" s="34">
        <f>IF(OR(J92="",I92=""),"",J92*(1+I92))</f>
        <v/>
      </c>
      <c r="L92" s="37" t="n"/>
      <c r="M92" s="38" t="n"/>
      <c r="N92" s="34">
        <f>IF(OR(L92="",M92=""),"",L92*M92)</f>
        <v/>
      </c>
      <c r="O92" s="34">
        <f>IF(OR(N92="",I92=""),"",N92*(1+I92))</f>
        <v/>
      </c>
      <c r="P92" s="34">
        <f>IF(OR(K92="",O92=""),"",O92-K92)</f>
        <v/>
      </c>
      <c r="Q92" s="22">
        <f>IF(COUNTA(A92:I92,L92:M92,R92)=0,"",IF(OR(F92="",H92="",I92=""),"À chiffrer",IF(OR(L92="",M92=""),"Prévu",IF(P92&gt;0,"Dépassé","Dans le budget"))))</f>
        <v/>
      </c>
      <c r="R92" s="18" t="n"/>
    </row>
    <row r="93" ht="24" customHeight="1">
      <c r="A93" s="15" t="n"/>
      <c r="B93" s="16" t="n"/>
      <c r="C93" s="17" t="n"/>
      <c r="D93" s="17" t="n"/>
      <c r="E93" s="18" t="n"/>
      <c r="F93" s="37" t="n"/>
      <c r="G93" s="17" t="n"/>
      <c r="H93" s="38" t="n"/>
      <c r="I93" s="39" t="n"/>
      <c r="J93" s="35">
        <f>IF(OR(F93="",H93=""),"",F93*H93)</f>
        <v/>
      </c>
      <c r="K93" s="35">
        <f>IF(OR(J93="",I93=""),"",J93*(1+I93))</f>
        <v/>
      </c>
      <c r="L93" s="37" t="n"/>
      <c r="M93" s="38" t="n"/>
      <c r="N93" s="35">
        <f>IF(OR(L93="",M93=""),"",L93*M93)</f>
        <v/>
      </c>
      <c r="O93" s="35">
        <f>IF(OR(N93="",I93=""),"",N93*(1+I93))</f>
        <v/>
      </c>
      <c r="P93" s="35">
        <f>IF(OR(K93="",O93=""),"",O93-K93)</f>
        <v/>
      </c>
      <c r="Q93" s="23">
        <f>IF(COUNTA(A93:I93,L93:M93,R93)=0,"",IF(OR(F93="",H93="",I93=""),"À chiffrer",IF(OR(L93="",M93=""),"Prévu",IF(P93&gt;0,"Dépassé","Dans le budget"))))</f>
        <v/>
      </c>
      <c r="R93" s="18" t="n"/>
    </row>
    <row r="94" ht="24" customHeight="1">
      <c r="A94" s="15" t="n"/>
      <c r="B94" s="16" t="n"/>
      <c r="C94" s="17" t="n"/>
      <c r="D94" s="17" t="n"/>
      <c r="E94" s="18" t="n"/>
      <c r="F94" s="37" t="n"/>
      <c r="G94" s="17" t="n"/>
      <c r="H94" s="38" t="n"/>
      <c r="I94" s="39" t="n"/>
      <c r="J94" s="34">
        <f>IF(OR(F94="",H94=""),"",F94*H94)</f>
        <v/>
      </c>
      <c r="K94" s="34">
        <f>IF(OR(J94="",I94=""),"",J94*(1+I94))</f>
        <v/>
      </c>
      <c r="L94" s="37" t="n"/>
      <c r="M94" s="38" t="n"/>
      <c r="N94" s="34">
        <f>IF(OR(L94="",M94=""),"",L94*M94)</f>
        <v/>
      </c>
      <c r="O94" s="34">
        <f>IF(OR(N94="",I94=""),"",N94*(1+I94))</f>
        <v/>
      </c>
      <c r="P94" s="34">
        <f>IF(OR(K94="",O94=""),"",O94-K94)</f>
        <v/>
      </c>
      <c r="Q94" s="22">
        <f>IF(COUNTA(A94:I94,L94:M94,R94)=0,"",IF(OR(F94="",H94="",I94=""),"À chiffrer",IF(OR(L94="",M94=""),"Prévu",IF(P94&gt;0,"Dépassé","Dans le budget"))))</f>
        <v/>
      </c>
      <c r="R94" s="18" t="n"/>
    </row>
    <row r="95" ht="24" customHeight="1">
      <c r="A95" s="15" t="n"/>
      <c r="B95" s="16" t="n"/>
      <c r="C95" s="17" t="n"/>
      <c r="D95" s="17" t="n"/>
      <c r="E95" s="18" t="n"/>
      <c r="F95" s="37" t="n"/>
      <c r="G95" s="17" t="n"/>
      <c r="H95" s="38" t="n"/>
      <c r="I95" s="39" t="n"/>
      <c r="J95" s="35">
        <f>IF(OR(F95="",H95=""),"",F95*H95)</f>
        <v/>
      </c>
      <c r="K95" s="35">
        <f>IF(OR(J95="",I95=""),"",J95*(1+I95))</f>
        <v/>
      </c>
      <c r="L95" s="37" t="n"/>
      <c r="M95" s="38" t="n"/>
      <c r="N95" s="35">
        <f>IF(OR(L95="",M95=""),"",L95*M95)</f>
        <v/>
      </c>
      <c r="O95" s="35">
        <f>IF(OR(N95="",I95=""),"",N95*(1+I95))</f>
        <v/>
      </c>
      <c r="P95" s="35">
        <f>IF(OR(K95="",O95=""),"",O95-K95)</f>
        <v/>
      </c>
      <c r="Q95" s="23">
        <f>IF(COUNTA(A95:I95,L95:M95,R95)=0,"",IF(OR(F95="",H95="",I95=""),"À chiffrer",IF(OR(L95="",M95=""),"Prévu",IF(P95&gt;0,"Dépassé","Dans le budget"))))</f>
        <v/>
      </c>
      <c r="R95" s="18" t="n"/>
    </row>
    <row r="96" ht="24" customHeight="1">
      <c r="A96" s="15" t="n"/>
      <c r="B96" s="16" t="n"/>
      <c r="C96" s="17" t="n"/>
      <c r="D96" s="17" t="n"/>
      <c r="E96" s="18" t="n"/>
      <c r="F96" s="37" t="n"/>
      <c r="G96" s="17" t="n"/>
      <c r="H96" s="38" t="n"/>
      <c r="I96" s="39" t="n"/>
      <c r="J96" s="34">
        <f>IF(OR(F96="",H96=""),"",F96*H96)</f>
        <v/>
      </c>
      <c r="K96" s="34">
        <f>IF(OR(J96="",I96=""),"",J96*(1+I96))</f>
        <v/>
      </c>
      <c r="L96" s="37" t="n"/>
      <c r="M96" s="38" t="n"/>
      <c r="N96" s="34">
        <f>IF(OR(L96="",M96=""),"",L96*M96)</f>
        <v/>
      </c>
      <c r="O96" s="34">
        <f>IF(OR(N96="",I96=""),"",N96*(1+I96))</f>
        <v/>
      </c>
      <c r="P96" s="34">
        <f>IF(OR(K96="",O96=""),"",O96-K96)</f>
        <v/>
      </c>
      <c r="Q96" s="22">
        <f>IF(COUNTA(A96:I96,L96:M96,R96)=0,"",IF(OR(F96="",H96="",I96=""),"À chiffrer",IF(OR(L96="",M96=""),"Prévu",IF(P96&gt;0,"Dépassé","Dans le budget"))))</f>
        <v/>
      </c>
      <c r="R96" s="18" t="n"/>
    </row>
    <row r="97" ht="24" customHeight="1">
      <c r="A97" s="15" t="n"/>
      <c r="B97" s="16" t="n"/>
      <c r="C97" s="17" t="n"/>
      <c r="D97" s="17" t="n"/>
      <c r="E97" s="18" t="n"/>
      <c r="F97" s="37" t="n"/>
      <c r="G97" s="17" t="n"/>
      <c r="H97" s="38" t="n"/>
      <c r="I97" s="39" t="n"/>
      <c r="J97" s="35">
        <f>IF(OR(F97="",H97=""),"",F97*H97)</f>
        <v/>
      </c>
      <c r="K97" s="35">
        <f>IF(OR(J97="",I97=""),"",J97*(1+I97))</f>
        <v/>
      </c>
      <c r="L97" s="37" t="n"/>
      <c r="M97" s="38" t="n"/>
      <c r="N97" s="35">
        <f>IF(OR(L97="",M97=""),"",L97*M97)</f>
        <v/>
      </c>
      <c r="O97" s="35">
        <f>IF(OR(N97="",I97=""),"",N97*(1+I97))</f>
        <v/>
      </c>
      <c r="P97" s="35">
        <f>IF(OR(K97="",O97=""),"",O97-K97)</f>
        <v/>
      </c>
      <c r="Q97" s="23">
        <f>IF(COUNTA(A97:I97,L97:M97,R97)=0,"",IF(OR(F97="",H97="",I97=""),"À chiffrer",IF(OR(L97="",M97=""),"Prévu",IF(P97&gt;0,"Dépassé","Dans le budget"))))</f>
        <v/>
      </c>
      <c r="R97" s="18" t="n"/>
    </row>
    <row r="98" ht="24" customHeight="1">
      <c r="A98" s="15" t="n"/>
      <c r="B98" s="16" t="n"/>
      <c r="C98" s="17" t="n"/>
      <c r="D98" s="17" t="n"/>
      <c r="E98" s="18" t="n"/>
      <c r="F98" s="37" t="n"/>
      <c r="G98" s="17" t="n"/>
      <c r="H98" s="38" t="n"/>
      <c r="I98" s="39" t="n"/>
      <c r="J98" s="34">
        <f>IF(OR(F98="",H98=""),"",F98*H98)</f>
        <v/>
      </c>
      <c r="K98" s="34">
        <f>IF(OR(J98="",I98=""),"",J98*(1+I98))</f>
        <v/>
      </c>
      <c r="L98" s="37" t="n"/>
      <c r="M98" s="38" t="n"/>
      <c r="N98" s="34">
        <f>IF(OR(L98="",M98=""),"",L98*M98)</f>
        <v/>
      </c>
      <c r="O98" s="34">
        <f>IF(OR(N98="",I98=""),"",N98*(1+I98))</f>
        <v/>
      </c>
      <c r="P98" s="34">
        <f>IF(OR(K98="",O98=""),"",O98-K98)</f>
        <v/>
      </c>
      <c r="Q98" s="22">
        <f>IF(COUNTA(A98:I98,L98:M98,R98)=0,"",IF(OR(F98="",H98="",I98=""),"À chiffrer",IF(OR(L98="",M98=""),"Prévu",IF(P98&gt;0,"Dépassé","Dans le budget"))))</f>
        <v/>
      </c>
      <c r="R98" s="18" t="n"/>
    </row>
    <row r="99" ht="24" customHeight="1">
      <c r="A99" s="15" t="n"/>
      <c r="B99" s="16" t="n"/>
      <c r="C99" s="17" t="n"/>
      <c r="D99" s="17" t="n"/>
      <c r="E99" s="18" t="n"/>
      <c r="F99" s="37" t="n"/>
      <c r="G99" s="17" t="n"/>
      <c r="H99" s="38" t="n"/>
      <c r="I99" s="39" t="n"/>
      <c r="J99" s="35">
        <f>IF(OR(F99="",H99=""),"",F99*H99)</f>
        <v/>
      </c>
      <c r="K99" s="35">
        <f>IF(OR(J99="",I99=""),"",J99*(1+I99))</f>
        <v/>
      </c>
      <c r="L99" s="37" t="n"/>
      <c r="M99" s="38" t="n"/>
      <c r="N99" s="35">
        <f>IF(OR(L99="",M99=""),"",L99*M99)</f>
        <v/>
      </c>
      <c r="O99" s="35">
        <f>IF(OR(N99="",I99=""),"",N99*(1+I99))</f>
        <v/>
      </c>
      <c r="P99" s="35">
        <f>IF(OR(K99="",O99=""),"",O99-K99)</f>
        <v/>
      </c>
      <c r="Q99" s="23">
        <f>IF(COUNTA(A99:I99,L99:M99,R99)=0,"",IF(OR(F99="",H99="",I99=""),"À chiffrer",IF(OR(L99="",M99=""),"Prévu",IF(P99&gt;0,"Dépassé","Dans le budget"))))</f>
        <v/>
      </c>
      <c r="R99" s="18" t="n"/>
    </row>
    <row r="100" ht="24" customHeight="1">
      <c r="A100" s="15" t="n"/>
      <c r="B100" s="16" t="n"/>
      <c r="C100" s="17" t="n"/>
      <c r="D100" s="17" t="n"/>
      <c r="E100" s="18" t="n"/>
      <c r="F100" s="37" t="n"/>
      <c r="G100" s="17" t="n"/>
      <c r="H100" s="38" t="n"/>
      <c r="I100" s="39" t="n"/>
      <c r="J100" s="34">
        <f>IF(OR(F100="",H100=""),"",F100*H100)</f>
        <v/>
      </c>
      <c r="K100" s="34">
        <f>IF(OR(J100="",I100=""),"",J100*(1+I100))</f>
        <v/>
      </c>
      <c r="L100" s="37" t="n"/>
      <c r="M100" s="38" t="n"/>
      <c r="N100" s="34">
        <f>IF(OR(L100="",M100=""),"",L100*M100)</f>
        <v/>
      </c>
      <c r="O100" s="34">
        <f>IF(OR(N100="",I100=""),"",N100*(1+I100))</f>
        <v/>
      </c>
      <c r="P100" s="34">
        <f>IF(OR(K100="",O100=""),"",O100-K100)</f>
        <v/>
      </c>
      <c r="Q100" s="22">
        <f>IF(COUNTA(A100:I100,L100:M100,R100)=0,"",IF(OR(F100="",H100="",I100=""),"À chiffrer",IF(OR(L100="",M100=""),"Prévu",IF(P100&gt;0,"Dépassé","Dans le budget"))))</f>
        <v/>
      </c>
      <c r="R100" s="18" t="n"/>
    </row>
    <row r="101" ht="24" customHeight="1">
      <c r="A101" s="15" t="n"/>
      <c r="B101" s="16" t="n"/>
      <c r="C101" s="17" t="n"/>
      <c r="D101" s="17" t="n"/>
      <c r="E101" s="18" t="n"/>
      <c r="F101" s="37" t="n"/>
      <c r="G101" s="17" t="n"/>
      <c r="H101" s="38" t="n"/>
      <c r="I101" s="39" t="n"/>
      <c r="J101" s="35">
        <f>IF(OR(F101="",H101=""),"",F101*H101)</f>
        <v/>
      </c>
      <c r="K101" s="35">
        <f>IF(OR(J101="",I101=""),"",J101*(1+I101))</f>
        <v/>
      </c>
      <c r="L101" s="37" t="n"/>
      <c r="M101" s="38" t="n"/>
      <c r="N101" s="35">
        <f>IF(OR(L101="",M101=""),"",L101*M101)</f>
        <v/>
      </c>
      <c r="O101" s="35">
        <f>IF(OR(N101="",I101=""),"",N101*(1+I101))</f>
        <v/>
      </c>
      <c r="P101" s="35">
        <f>IF(OR(K101="",O101=""),"",O101-K101)</f>
        <v/>
      </c>
      <c r="Q101" s="23">
        <f>IF(COUNTA(A101:I101,L101:M101,R101)=0,"",IF(OR(F101="",H101="",I101=""),"À chiffrer",IF(OR(L101="",M101=""),"Prévu",IF(P101&gt;0,"Dépassé","Dans le budget"))))</f>
        <v/>
      </c>
      <c r="R101" s="18" t="n"/>
    </row>
  </sheetData>
  <conditionalFormatting sqref="A2:A101">
    <cfRule type="expression" priority="1" dxfId="0" stopIfTrue="1">
      <formula>AND(A2&lt;&gt;"",COUNTIF($A$2:$A$101,A2)&gt;1)</formula>
    </cfRule>
  </conditionalFormatting>
  <conditionalFormatting sqref="B2:B101">
    <cfRule type="expression" priority="2" dxfId="0" stopIfTrue="1">
      <formula>AND(B2&lt;&gt;"",OR(INDIRECT("Paramètres!$B$2")="",INDIRECT("Paramètres!$B$3")="",B2&lt;INDIRECT("Paramètres!$B$2"),B2&gt;INDIRECT("Paramètres!$B$3")))</formula>
    </cfRule>
  </conditionalFormatting>
  <conditionalFormatting sqref="I2:I101">
    <cfRule type="expression" priority="3" dxfId="0" stopIfTrue="1">
      <formula>AND(I2&lt;&gt;"",OR(NOT(ISNUMBER(I2)),I2&lt;0,I2&gt;1))</formula>
    </cfRule>
  </conditionalFormatting>
  <conditionalFormatting sqref="P2:P101">
    <cfRule type="expression" priority="4" dxfId="0" stopIfTrue="1">
      <formula>AND(ISNUMBER(P2),P2&gt;0)</formula>
    </cfRule>
    <cfRule type="expression" priority="5" dxfId="1" stopIfTrue="1">
      <formula>AND(ISNUMBER(P2),P2&lt;=0)</formula>
    </cfRule>
  </conditionalFormatting>
  <conditionalFormatting sqref="Q2:Q101">
    <cfRule type="expression" priority="6" dxfId="0" stopIfTrue="1">
      <formula>Q2="Dépassé"</formula>
    </cfRule>
    <cfRule type="expression" priority="7" dxfId="1" stopIfTrue="1">
      <formula>Q2="Dans le budget"</formula>
    </cfRule>
    <cfRule type="expression" priority="8" dxfId="2" stopIfTrue="1">
      <formula>Q2="À chiffrer"</formula>
    </cfRule>
  </conditionalFormatting>
  <conditionalFormatting sqref="A2:R101">
    <cfRule type="expression" priority="9" dxfId="2" stopIfTrue="0">
      <formula>AND(COUNTA($A2:$I2,$L2:$M2,$R2)&gt;0,OR($A2="",$B2="",$C2="",$D2="",$E2="",$F2="",$G2="",$H2="",$I2=""))</formula>
    </cfRule>
  </conditionalFormatting>
  <dataValidations count="9">
    <dataValidation sqref="C2:C101" showDropDown="0" showInputMessage="1" showErrorMessage="1" allowBlank="0" errorTitle="Service incorrect" error="Sélectionnez un service de la liste modifiable." promptTitle="Service" prompt="Choisissez un service défini dans Paramètres." type="list">
      <formula1>=INDIRECT("Paramètres!$E$2:$E$6")</formula1>
    </dataValidation>
    <dataValidation sqref="D2:D101" showDropDown="0" showInputMessage="1" showErrorMessage="1" allowBlank="0" errorTitle="Catégorie incorrecte" error="Sélectionnez une catégorie de la liste modifiable." promptTitle="Catégorie" prompt="Choisissez une catégorie définie dans Paramètres." type="list">
      <formula1>=INDIRECT("Paramètres!$D$2:$D$7")</formula1>
    </dataValidation>
    <dataValidation sqref="G2:G101" showDropDown="0" showInputMessage="1" showErrorMessage="1" allowBlank="0" errorTitle="Unité incorrecte" error="Sélectionnez une unité de la liste modifiable." promptTitle="Unité" prompt="Choisissez une unité définie dans Paramètres." type="list">
      <formula1>=INDIRECT("Paramètres!$F$2:$F$6")</formula1>
    </dataValidation>
    <dataValidation sqref="B2:B101" showDropDown="0" showInputMessage="1" showErrorMessage="1" allowBlank="0" errorTitle="Date hors période" error="La date du service doit être comprise dans la période de l’événement." promptTitle="Date du service" prompt="Saisissez une date comprise dans la période définie." type="date" operator="between">
      <formula1>=INDIRECT("Paramètres!$B$2")</formula1>
      <formula2>=INDIRECT("Paramètres!$B$3")</formula2>
    </dataValidation>
    <dataValidation sqref="F2:F101" showDropDown="0" showInputMessage="0" showErrorMessage="1" allowBlank="0" errorTitle="Quantité incorrecte" error="Saisissez une quantité supérieure ou égale à zéro." type="decimal" operator="greaterThanOrEqual">
      <formula1>0</formula1>
    </dataValidation>
    <dataValidation sqref="L2:L101" showDropDown="0" showInputMessage="0" showErrorMessage="1" allowBlank="0" errorTitle="Quantité incorrecte" error="Saisissez une quantité supérieure ou égale à zéro." type="decimal" operator="greaterThanOrEqual">
      <formula1>0</formula1>
    </dataValidation>
    <dataValidation sqref="H2:H101" showDropDown="0" showInputMessage="0" showErrorMessage="1" allowBlank="0" errorTitle="Coût incorrect" error="Saisissez un coût supérieur ou égal à zéro." type="decimal" operator="greaterThanOrEqual">
      <formula1>0</formula1>
    </dataValidation>
    <dataValidation sqref="M2:M101" showDropDown="0" showInputMessage="0" showErrorMessage="1" allowBlank="0" errorTitle="Coût incorrect" error="Saisissez un coût supérieur ou égal à zéro." type="decimal" operator="greaterThanOrEqual">
      <formula1>0</formula1>
    </dataValidation>
    <dataValidation sqref="I2:I101" showDropDown="0" showInputMessage="1" showErrorMessage="1" allowBlank="0" errorTitle="Taux incorrect" error="Saisissez un taux compris entre 0 % et 100 %." promptTitle="Taux saisi par l’utilisateur" prompt="Saisissez un taux entre 0 % et 100 % selon votre hypothèse.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DF5149"/>
    <outlinePr summaryBelow="1" summaryRight="1"/>
    <pageSetUpPr/>
  </sheetPr>
  <dimension ref="A1:F24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65" customWidth="1" min="2" max="2"/>
    <col width="17" customWidth="1" min="3" max="3"/>
    <col width="24" customWidth="1" min="4" max="4"/>
    <col width="23" customWidth="1" min="5" max="5"/>
    <col width="18" customWidth="1" min="6" max="6"/>
  </cols>
  <sheetData>
    <row r="1" ht="23" customHeight="1">
      <c r="A1" s="24" t="inlineStr">
        <is>
          <t>Nom interne de l’événement</t>
        </is>
      </c>
      <c r="B1" s="18" t="inlineStr">
        <is>
          <t>Séminaire fictif Horizon Mandarine 2026</t>
        </is>
      </c>
      <c r="D1" s="1" t="inlineStr">
        <is>
          <t>Catégories</t>
        </is>
      </c>
      <c r="E1" s="1" t="inlineStr">
        <is>
          <t>Services</t>
        </is>
      </c>
      <c r="F1" s="1" t="inlineStr">
        <is>
          <t>Unités</t>
        </is>
      </c>
    </row>
    <row r="2" ht="23" customHeight="1">
      <c r="A2" s="24" t="inlineStr">
        <is>
          <t>Date de début</t>
        </is>
      </c>
      <c r="B2" s="25" t="n">
        <v>46310</v>
      </c>
      <c r="D2" s="15" t="inlineStr">
        <is>
          <t>Boissons</t>
        </is>
      </c>
      <c r="E2" s="15" t="inlineStr">
        <is>
          <t>Accueil</t>
        </is>
      </c>
      <c r="F2" s="15" t="inlineStr">
        <is>
          <t>personne</t>
        </is>
      </c>
    </row>
    <row r="3" ht="23" customHeight="1">
      <c r="A3" s="24" t="inlineStr">
        <is>
          <t>Date de fin</t>
        </is>
      </c>
      <c r="B3" s="25" t="n">
        <v>46311</v>
      </c>
      <c r="D3" s="15" t="inlineStr">
        <is>
          <t>Pauses</t>
        </is>
      </c>
      <c r="E3" s="15" t="inlineStr">
        <is>
          <t>Matin</t>
        </is>
      </c>
      <c r="F3" s="15" t="inlineStr">
        <is>
          <t>portion</t>
        </is>
      </c>
    </row>
    <row r="4" ht="23" customHeight="1">
      <c r="A4" s="24" t="inlineStr">
        <is>
          <t>Participants prévisionnels</t>
        </is>
      </c>
      <c r="B4" s="26" t="n">
        <v>120</v>
      </c>
      <c r="D4" s="15" t="inlineStr">
        <is>
          <t>Repas</t>
        </is>
      </c>
      <c r="E4" s="15" t="inlineStr">
        <is>
          <t>Déjeuner</t>
        </is>
      </c>
      <c r="F4" s="15" t="inlineStr">
        <is>
          <t>pièce</t>
        </is>
      </c>
    </row>
    <row r="5" ht="23" customHeight="1">
      <c r="A5" s="24" t="inlineStr">
        <is>
          <t>Enveloppe restauration TTC</t>
        </is>
      </c>
      <c r="B5" s="40" t="n">
        <v>5500</v>
      </c>
      <c r="D5" s="15" t="inlineStr">
        <is>
          <t>Personnel</t>
        </is>
      </c>
      <c r="E5" s="15" t="inlineStr">
        <is>
          <t>Après-midi</t>
        </is>
      </c>
      <c r="F5" s="15" t="inlineStr">
        <is>
          <t>litre</t>
        </is>
      </c>
    </row>
    <row r="6" ht="23" customHeight="1">
      <c r="D6" s="15" t="inlineStr">
        <is>
          <t>Matériel</t>
        </is>
      </c>
      <c r="E6" s="15" t="inlineStr">
        <is>
          <t>Soirée</t>
        </is>
      </c>
      <c r="F6" s="15" t="inlineStr">
        <is>
          <t>forfait</t>
        </is>
      </c>
    </row>
    <row r="7" ht="23" customHeight="1">
      <c r="D7" s="15" t="inlineStr">
        <is>
          <t>Divers</t>
        </is>
      </c>
      <c r="E7" s="15" t="n"/>
      <c r="F7" s="15" t="n"/>
    </row>
    <row r="8" ht="38" customHeight="1">
      <c r="A8" s="12" t="inlineStr">
        <is>
          <t>Usage</t>
        </is>
      </c>
      <c r="B8" s="28" t="inlineStr">
        <is>
          <t>Outil interne de simulation : ni devis, ni pièce comptable ou fiscale.</t>
        </is>
      </c>
      <c r="C8" s="28" t="n"/>
      <c r="D8" s="28" t="n"/>
      <c r="E8" s="28" t="n"/>
      <c r="F8" s="28" t="n"/>
    </row>
    <row r="9" ht="38" customHeight="1">
      <c r="A9" s="12" t="inlineStr">
        <is>
          <t>Taux</t>
        </is>
      </c>
      <c r="B9" s="28" t="inlineStr">
        <is>
          <t>Les taux sont saisis par l’utilisateur sans présumer de leur applicabilité.</t>
        </is>
      </c>
      <c r="C9" s="28" t="n"/>
      <c r="D9" s="28" t="n"/>
      <c r="E9" s="28" t="n"/>
      <c r="F9" s="28" t="n"/>
    </row>
    <row r="10" ht="38" customHeight="1">
      <c r="A10" s="12" t="inlineStr">
        <is>
          <t>Données</t>
        </is>
      </c>
      <c r="B10" s="28" t="inlineStr">
        <is>
          <t>Aucun participant, prestataire, CRM ou système de billetterie réel n’est connecté.</t>
        </is>
      </c>
      <c r="C10" s="28" t="n"/>
      <c r="D10" s="28" t="n"/>
      <c r="E10" s="28" t="n"/>
      <c r="F10" s="28" t="n"/>
    </row>
    <row r="11" ht="23" customHeight="1"/>
    <row r="12" ht="23" customHeight="1">
      <c r="A12" s="1" t="inlineStr">
        <is>
          <t>Recalcul manuel</t>
        </is>
      </c>
      <c r="B12" s="1" t="inlineStr">
        <is>
          <t>Attendu TTC</t>
        </is>
      </c>
      <c r="C12" s="1" t="inlineStr">
        <is>
          <t>Contrôle</t>
        </is>
      </c>
      <c r="D12" s="1" t="inlineStr">
        <is>
          <t>Contrôle automatique</t>
        </is>
      </c>
      <c r="E12" s="1" t="inlineStr">
        <is>
          <t>Résultat</t>
        </is>
      </c>
      <c r="F12" s="1" t="n"/>
    </row>
    <row r="13" ht="23" customHeight="1">
      <c r="A13" s="4" t="inlineStr">
        <is>
          <t>Ligne 2 — accueil</t>
        </is>
      </c>
      <c r="B13" s="41" t="n">
        <v>281.6</v>
      </c>
      <c r="C13" s="4">
        <f>IFERROR(IF(ABS('Budget restauration'!K2-B13)&lt;0.01,"Conforme","À vérifier"),"À vérifier")</f>
        <v/>
      </c>
      <c r="D13" s="4" t="inlineStr">
        <is>
          <t>Doublons d’ID</t>
        </is>
      </c>
      <c r="E13" s="4">
        <f>IF(SUMPRODUCT(--('Budget restauration'!$A$2:$A$101&lt;&gt;""),--(COUNTIF('Budget restauration'!$A$2:$A$101,'Budget restauration'!$A$2:$A$101)&gt;1))&gt;0,"Doublon détecté","Aucun doublon")</f>
        <v/>
      </c>
    </row>
    <row r="14" ht="23" customHeight="1">
      <c r="A14" s="8" t="inlineStr">
        <is>
          <t>Ligne 5 — déjeuner</t>
        </is>
      </c>
      <c r="B14" s="42" t="n">
        <v>2904</v>
      </c>
      <c r="C14" s="8">
        <f>IFERROR(IF(ABS('Budget restauration'!K5-B14)&lt;0.01,"Conforme","À vérifier"),"À vérifier")</f>
        <v/>
      </c>
      <c r="D14" s="8" t="inlineStr">
        <is>
          <t>Dates de service</t>
        </is>
      </c>
      <c r="E14" s="8">
        <f>IF(OR(B2="",B3=""),"Période à renseigner",IF(COUNTIFS('Budget restauration'!$B$2:$B$101,"&lt;&gt;",'Budget restauration'!$B$2:$B$101,"&lt;"&amp;B2)+COUNTIFS('Budget restauration'!$B$2:$B$101,"&gt;"&amp;B3)&gt;0,"Date hors période","Dates cohérentes"))</f>
        <v/>
      </c>
    </row>
    <row r="15" ht="23" customHeight="1">
      <c r="A15" s="4" t="inlineStr">
        <is>
          <t>Total détaillé / synthèse</t>
        </is>
      </c>
      <c r="B15" s="4" t="n"/>
      <c r="C15" s="4">
        <f>IFERROR(IF(ABS(Synthèse!B8-SUM('Budget restauration'!K2:K101))&lt;0.01,"Conforme","À vérifier"),"À vérifier")</f>
        <v/>
      </c>
      <c r="D15" s="4" t="inlineStr">
        <is>
          <t>Taux saisis</t>
        </is>
      </c>
      <c r="E15" s="4">
        <f>IF(COUNTIF('Budget restauration'!$I$2:$I$101,"&lt;0")+COUNTIF('Budget restauration'!$I$2:$I$101,"&gt;1")&gt;0,"Taux invalide","Taux dans la plage")</f>
        <v/>
      </c>
    </row>
    <row r="16" ht="23" customHeight="1">
      <c r="A16" s="8" t="n"/>
      <c r="B16" s="8" t="n"/>
      <c r="C16" s="8" t="n"/>
      <c r="D16" s="8" t="inlineStr">
        <is>
          <t>Dépassements TTC</t>
        </is>
      </c>
      <c r="E16" s="31">
        <f>COUNTIF('Budget restauration'!$P$2:$P$101,"&gt;0")</f>
        <v/>
      </c>
    </row>
    <row r="17" ht="23" customHeight="1">
      <c r="A17" s="4" t="n"/>
      <c r="B17" s="4" t="n"/>
      <c r="C17" s="4" t="n"/>
      <c r="D17" s="4" t="inlineStr">
        <is>
          <t>Effectif prévisionnel</t>
        </is>
      </c>
      <c r="E17" s="4">
        <f>IF(B4="","À renseigner","Renseigné")</f>
        <v/>
      </c>
    </row>
    <row r="18" ht="23" customHeight="1"/>
    <row r="19" ht="23" customHeight="1">
      <c r="A19" s="24" t="inlineStr">
        <is>
          <t>Essais à effectuer sur une copie</t>
        </is>
      </c>
      <c r="B19" s="24" t="n"/>
      <c r="C19" s="24" t="n"/>
      <c r="D19" s="24" t="n"/>
      <c r="E19" s="24" t="n"/>
      <c r="F19" s="24" t="n"/>
    </row>
    <row r="20" ht="36" customHeight="1">
      <c r="A20" s="32" t="inlineStr">
        <is>
          <t>Doublon d’ID</t>
        </is>
      </c>
      <c r="B20" s="4" t="inlineStr">
        <is>
          <t>Recopier un ID existant : la cellule ID doit devenir rouge.</t>
        </is>
      </c>
      <c r="C20" s="4" t="n"/>
      <c r="D20" s="4" t="n"/>
      <c r="E20" s="4" t="n"/>
      <c r="F20" s="4" t="n"/>
    </row>
    <row r="21" ht="36" customHeight="1">
      <c r="A21" s="33" t="inlineStr">
        <is>
          <t>Date hors période</t>
        </is>
      </c>
      <c r="B21" s="8" t="inlineStr">
        <is>
          <t>Saisir une date avant le début ou après la fin : la saisie doit être bloquée ou signalée.</t>
        </is>
      </c>
      <c r="C21" s="8" t="n"/>
      <c r="D21" s="8" t="n"/>
      <c r="E21" s="8" t="n"/>
      <c r="F21" s="8" t="n"/>
    </row>
    <row r="22" ht="36" customHeight="1">
      <c r="A22" s="32" t="inlineStr">
        <is>
          <t>Taux invalide</t>
        </is>
      </c>
      <c r="B22" s="4" t="inlineStr">
        <is>
          <t>Saisir un taux inférieur à 0 % ou supérieur à 100 % : la saisie doit être bloquée.</t>
        </is>
      </c>
      <c r="C22" s="4" t="n"/>
      <c r="D22" s="4" t="n"/>
      <c r="E22" s="4" t="n"/>
      <c r="F22" s="4" t="n"/>
    </row>
    <row r="23" ht="36" customHeight="1">
      <c r="A23" s="33" t="inlineStr">
        <is>
          <t>Dépassement</t>
        </is>
      </c>
      <c r="B23" s="8" t="inlineStr">
        <is>
          <t>Augmenter une quantité ou un coût réel : un écart TTC positif doit apparaître en rouge.</t>
        </is>
      </c>
      <c r="C23" s="8" t="n"/>
      <c r="D23" s="8" t="n"/>
      <c r="E23" s="8" t="n"/>
      <c r="F23" s="8" t="n"/>
    </row>
    <row r="24" ht="36" customHeight="1">
      <c r="A24" s="32" t="inlineStr">
        <is>
          <t>Effectif vide</t>
        </is>
      </c>
      <c r="B24" s="4" t="inlineStr">
        <is>
          <t>Effacer temporairement l’effectif : le coût prévu par participant doit rester vide.</t>
        </is>
      </c>
      <c r="C24" s="4" t="n"/>
      <c r="D24" s="4" t="n"/>
      <c r="E24" s="4" t="n"/>
      <c r="F24" s="4" t="n"/>
    </row>
  </sheetData>
  <conditionalFormatting sqref="B2:B3">
    <cfRule type="expression" priority="1" dxfId="0" stopIfTrue="1">
      <formula>AND($B$2&lt;&gt;"",$B$3&lt;&gt;"",$B$2&gt;$B$3)</formula>
    </cfRule>
  </conditionalFormatting>
  <conditionalFormatting sqref="C13:C15">
    <cfRule type="expression" priority="2" dxfId="1" stopIfTrue="1">
      <formula>C13="Conforme"</formula>
    </cfRule>
    <cfRule type="expression" priority="3" dxfId="0" stopIfTrue="1">
      <formula>C13="À vérifier"</formula>
    </cfRule>
  </conditionalFormatting>
  <conditionalFormatting sqref="E13">
    <cfRule type="expression" priority="4" dxfId="1" stopIfTrue="1">
      <formula>E13="Aucun doublon"</formula>
    </cfRule>
    <cfRule type="expression" priority="5" dxfId="0" stopIfTrue="1">
      <formula>E13="Doublon détecté"</formula>
    </cfRule>
  </conditionalFormatting>
  <conditionalFormatting sqref="E14:E15">
    <cfRule type="expression" priority="6" dxfId="0" stopIfTrue="1">
      <formula>OR(E14="Date hors période",E14="Taux invalide")</formula>
    </cfRule>
    <cfRule type="expression" priority="7" dxfId="1" stopIfTrue="1">
      <formula>OR(E14="Dates cohérentes",E14="Taux dans la plage")</formula>
    </cfRule>
  </conditionalFormatting>
  <conditionalFormatting sqref="E16">
    <cfRule type="expression" priority="8" dxfId="0" stopIfTrue="1">
      <formula>E16&gt;0</formula>
    </cfRule>
    <cfRule type="expression" priority="9" dxfId="1" stopIfTrue="1">
      <formula>E16=0</formula>
    </cfRule>
  </conditionalFormatting>
  <conditionalFormatting sqref="E17">
    <cfRule type="expression" priority="10" dxfId="2" stopIfTrue="1">
      <formula>E17="À renseigner"</formula>
    </cfRule>
    <cfRule type="expression" priority="11" dxfId="1" stopIfTrue="1">
      <formula>E17="Renseigné"</formula>
    </cfRule>
  </conditionalFormatting>
  <dataValidations count="3">
    <dataValidation sqref="B2:B3" showDropDown="0" showInputMessage="0" showErrorMessage="1" allowBlank="0" errorTitle="Date incorrecte" error="Saisissez une date valide." type="date" operator="between">
      <formula1>DATE(2000,1,1)</formula1>
      <formula2>DATE(2100,12,31)</formula2>
    </dataValidation>
    <dataValidation sqref="B4" showDropDown="0" showInputMessage="0" showErrorMessage="1" allowBlank="0" errorTitle="Effectif incorrect" error="Saisissez un nombre entier supérieur ou égal à zéro." type="whole" operator="greaterThanOrEqual">
      <formula1>0</formula1>
    </dataValidation>
    <dataValidation sqref="B5" showDropDown="0" showInputMessage="0" showErrorMessage="1" allowBlank="0" errorTitle="Montant incorrect" error="Saisissez un montant supérieur ou égal à zéro." type="decimal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Outil fictif de préparation événementielle</dc:creator>
  <dc:title xmlns:dc="http://purl.org/dc/elements/1.1/">Budget restauration d’un événement professionnel fictif</dc:title>
  <dc:description xmlns:dc="http://purl.org/dc/elements/1.1/">Outil interne de simulation, sans valeur de devis, de pièce comptable ou fiscale.</dc:description>
  <dc:subject xmlns:dc="http://purl.org/dc/elements/1.1/">Préparation et suivi interne d’un budget de restauration</dc:subject>
  <dcterms:created xmlns:dcterms="http://purl.org/dc/terms/" xmlns:xsi="http://www.w3.org/2001/XMLSchema-instance" xsi:type="dcterms:W3CDTF">2026-09-08T19:22:18Z</dcterms:created>
  <dcterms:modified xmlns:dcterms="http://purl.org/dc/terms/" xmlns:xsi="http://www.w3.org/2001/XMLSchema-instance" xsi:type="dcterms:W3CDTF">2026-09-08T19:22:20+00:00Z</dcterms:modified>
</cp:coreProperties>
</file>